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9570" windowHeight="4665" tabRatio="893"/>
  </bookViews>
  <sheets>
    <sheet name="COMPARATIVO" sheetId="17" r:id="rId1"/>
    <sheet name="FEBRERO-JUNIO 2016" sheetId="16" r:id="rId2"/>
    <sheet name="AGOSTO-DICIEMBRE 2016" sheetId="20" r:id="rId3"/>
  </sheets>
  <definedNames>
    <definedName name="_xlnm.Print_Area" localSheetId="2">'AGOSTO-DICIEMBRE 2016'!$A$1:$AU$50</definedName>
    <definedName name="_xlnm.Print_Area" localSheetId="0">COMPARATIVO!$A$1:$M$219</definedName>
    <definedName name="_xlnm.Print_Area" localSheetId="1">'FEBRERO-JUNIO 2016'!$A$1:$AS$49</definedName>
    <definedName name="MATUTINO" localSheetId="2">#REF!</definedName>
    <definedName name="MATUTINO">#REF!</definedName>
    <definedName name="MIXTO" localSheetId="2">#REF!</definedName>
    <definedName name="MIXTO">#REF!</definedName>
    <definedName name="_xlnm.Print_Titles" localSheetId="2">'AGOSTO-DICIEMBRE 2016'!$10:$10</definedName>
    <definedName name="VESPERTINO" localSheetId="2">#REF!</definedName>
    <definedName name="VESPERTINO">#REF!</definedName>
  </definedNames>
  <calcPr calcId="145621"/>
</workbook>
</file>

<file path=xl/calcChain.xml><?xml version="1.0" encoding="utf-8"?>
<calcChain xmlns="http://schemas.openxmlformats.org/spreadsheetml/2006/main">
  <c r="L21" i="17" l="1"/>
  <c r="L23" i="17" s="1"/>
  <c r="K15" i="17" l="1"/>
  <c r="K14" i="17"/>
  <c r="K13" i="17"/>
  <c r="K12" i="17"/>
  <c r="I211" i="17"/>
  <c r="D211" i="17"/>
  <c r="H211" i="17"/>
  <c r="G210" i="17"/>
  <c r="I210" i="17" s="1"/>
  <c r="G190" i="17"/>
  <c r="I190" i="17" s="1"/>
  <c r="G191" i="17"/>
  <c r="I191" i="17" s="1"/>
  <c r="G192" i="17"/>
  <c r="I192" i="17" s="1"/>
  <c r="G193" i="17"/>
  <c r="I193" i="17" s="1"/>
  <c r="F211" i="17"/>
  <c r="E211" i="17"/>
  <c r="G134" i="17"/>
  <c r="I134" i="17" s="1"/>
  <c r="H138" i="17"/>
  <c r="F138" i="17"/>
  <c r="E138" i="17"/>
  <c r="D138" i="17"/>
  <c r="F107" i="17"/>
  <c r="D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0" i="17"/>
  <c r="E91" i="17"/>
  <c r="L16" i="17" l="1"/>
  <c r="G216" i="17" l="1"/>
  <c r="I216" i="17" s="1"/>
  <c r="G188" i="17"/>
  <c r="I188" i="17" s="1"/>
  <c r="E217" i="17" l="1"/>
  <c r="E218" i="17" s="1"/>
  <c r="F217" i="17"/>
  <c r="H217" i="17"/>
  <c r="D217" i="17"/>
  <c r="G189" i="17"/>
  <c r="I189" i="17" s="1"/>
  <c r="D218" i="17" l="1"/>
  <c r="G112" i="17" l="1"/>
  <c r="I112" i="17" s="1"/>
  <c r="R19" i="20" l="1"/>
  <c r="G184" i="17" l="1"/>
  <c r="G185" i="17"/>
  <c r="G186" i="17"/>
  <c r="I186" i="17" s="1"/>
  <c r="G187" i="17"/>
  <c r="I187" i="17" s="1"/>
  <c r="E89" i="17" l="1"/>
  <c r="G133" i="17" l="1"/>
  <c r="I133" i="17" s="1"/>
  <c r="E52" i="17" l="1"/>
  <c r="G215" i="17"/>
  <c r="I215" i="17" s="1"/>
  <c r="G214" i="17"/>
  <c r="I214" i="17" s="1"/>
  <c r="G213" i="17"/>
  <c r="G209" i="17"/>
  <c r="I209" i="17" s="1"/>
  <c r="G208" i="17"/>
  <c r="I208" i="17" s="1"/>
  <c r="G207" i="17"/>
  <c r="I207" i="17" s="1"/>
  <c r="G206" i="17"/>
  <c r="I206" i="17" s="1"/>
  <c r="G205" i="17"/>
  <c r="I205" i="17" s="1"/>
  <c r="G204" i="17"/>
  <c r="I204" i="17" s="1"/>
  <c r="G203" i="17"/>
  <c r="I203" i="17" s="1"/>
  <c r="G202" i="17"/>
  <c r="I202" i="17" s="1"/>
  <c r="G201" i="17"/>
  <c r="G200" i="17"/>
  <c r="I200" i="17" s="1"/>
  <c r="G199" i="17"/>
  <c r="I199" i="17" s="1"/>
  <c r="G198" i="17"/>
  <c r="I198" i="17" s="1"/>
  <c r="G197" i="17"/>
  <c r="I197" i="17" s="1"/>
  <c r="G196" i="17"/>
  <c r="I196" i="17" s="1"/>
  <c r="G195" i="17"/>
  <c r="I195" i="17" s="1"/>
  <c r="I185" i="17"/>
  <c r="I184" i="17"/>
  <c r="G183" i="17"/>
  <c r="I183" i="17" s="1"/>
  <c r="G182" i="17"/>
  <c r="I182" i="17" s="1"/>
  <c r="G181" i="17"/>
  <c r="I181" i="17" s="1"/>
  <c r="G180" i="17"/>
  <c r="I180" i="17" s="1"/>
  <c r="G179" i="17"/>
  <c r="I179" i="17" s="1"/>
  <c r="G178" i="17"/>
  <c r="I178" i="17" s="1"/>
  <c r="G177" i="17"/>
  <c r="G176" i="17"/>
  <c r="I176" i="17" s="1"/>
  <c r="G175" i="17"/>
  <c r="I175" i="17" s="1"/>
  <c r="G174" i="17"/>
  <c r="I174" i="17" s="1"/>
  <c r="G173" i="17"/>
  <c r="I173" i="17" s="1"/>
  <c r="G172" i="17"/>
  <c r="I172" i="17" s="1"/>
  <c r="G171" i="17"/>
  <c r="I171" i="17" s="1"/>
  <c r="G170" i="17"/>
  <c r="I170" i="17" s="1"/>
  <c r="G169" i="17"/>
  <c r="I169" i="17" s="1"/>
  <c r="G168" i="17"/>
  <c r="I168" i="17" s="1"/>
  <c r="G167" i="17"/>
  <c r="I167" i="17" s="1"/>
  <c r="G166" i="17"/>
  <c r="I166" i="17" s="1"/>
  <c r="G165" i="17"/>
  <c r="I165" i="17" s="1"/>
  <c r="G164" i="17"/>
  <c r="I164" i="17" s="1"/>
  <c r="G163" i="17"/>
  <c r="I163" i="17" s="1"/>
  <c r="G162" i="17"/>
  <c r="I162" i="17" s="1"/>
  <c r="G161" i="17"/>
  <c r="I161" i="17" s="1"/>
  <c r="G160" i="17"/>
  <c r="I160" i="17" s="1"/>
  <c r="G159" i="17"/>
  <c r="I159" i="17" s="1"/>
  <c r="G158" i="17"/>
  <c r="I158" i="17" s="1"/>
  <c r="G157" i="17"/>
  <c r="I157" i="17" s="1"/>
  <c r="G156" i="17"/>
  <c r="I156" i="17" s="1"/>
  <c r="G155" i="17"/>
  <c r="I155" i="17" s="1"/>
  <c r="G154" i="17"/>
  <c r="I154" i="17" s="1"/>
  <c r="G153" i="17"/>
  <c r="I153" i="17" s="1"/>
  <c r="G152" i="17"/>
  <c r="I152" i="17" s="1"/>
  <c r="G151" i="17"/>
  <c r="I151" i="17" s="1"/>
  <c r="G150" i="17"/>
  <c r="I150" i="17" s="1"/>
  <c r="G149" i="17"/>
  <c r="I149" i="17" s="1"/>
  <c r="G148" i="17"/>
  <c r="I148" i="17" s="1"/>
  <c r="G147" i="17"/>
  <c r="I147" i="17" s="1"/>
  <c r="G146" i="17"/>
  <c r="G145" i="17"/>
  <c r="I145" i="17" s="1"/>
  <c r="G144" i="17"/>
  <c r="I144" i="17" s="1"/>
  <c r="G143" i="17"/>
  <c r="I143" i="17" s="1"/>
  <c r="G142" i="17"/>
  <c r="I142" i="17" s="1"/>
  <c r="G141" i="17"/>
  <c r="I141" i="17" s="1"/>
  <c r="G140" i="17"/>
  <c r="G137" i="17"/>
  <c r="I137" i="17" s="1"/>
  <c r="G136" i="17"/>
  <c r="I136" i="17" s="1"/>
  <c r="G132" i="17"/>
  <c r="I132" i="17" s="1"/>
  <c r="G131" i="17"/>
  <c r="I131" i="17" s="1"/>
  <c r="G130" i="17"/>
  <c r="I130" i="17" s="1"/>
  <c r="G129" i="17"/>
  <c r="I129" i="17" s="1"/>
  <c r="G128" i="17"/>
  <c r="I128" i="17" s="1"/>
  <c r="G127" i="17"/>
  <c r="I127" i="17" s="1"/>
  <c r="G126" i="17"/>
  <c r="I126" i="17" s="1"/>
  <c r="G125" i="17"/>
  <c r="I125" i="17" s="1"/>
  <c r="G124" i="17"/>
  <c r="I124" i="17" s="1"/>
  <c r="G123" i="17"/>
  <c r="I123" i="17" s="1"/>
  <c r="G122" i="17"/>
  <c r="I122" i="17" s="1"/>
  <c r="G121" i="17"/>
  <c r="I121" i="17" s="1"/>
  <c r="G120" i="17"/>
  <c r="I120" i="17" s="1"/>
  <c r="G119" i="17"/>
  <c r="I119" i="17" s="1"/>
  <c r="G118" i="17"/>
  <c r="I118" i="17" s="1"/>
  <c r="G117" i="17"/>
  <c r="I117" i="17" s="1"/>
  <c r="G116" i="17"/>
  <c r="I116" i="17" s="1"/>
  <c r="G115" i="17"/>
  <c r="I115" i="17" s="1"/>
  <c r="G114" i="17"/>
  <c r="I114" i="17" s="1"/>
  <c r="G113" i="17"/>
  <c r="I177" i="17" l="1"/>
  <c r="G211" i="17"/>
  <c r="G138" i="17"/>
  <c r="I213" i="17"/>
  <c r="G217" i="17"/>
  <c r="I217" i="17"/>
  <c r="I140" i="17"/>
  <c r="I113" i="17"/>
  <c r="I138" i="17" s="1"/>
  <c r="I201" i="17"/>
  <c r="I146" i="17"/>
  <c r="D21" i="17" l="1"/>
  <c r="AO28" i="20" l="1"/>
  <c r="V19" i="20"/>
  <c r="T19" i="20"/>
  <c r="P19" i="20"/>
  <c r="L19" i="20"/>
  <c r="J19" i="20"/>
  <c r="H19" i="20"/>
  <c r="W18" i="20"/>
  <c r="AO27" i="20" s="1"/>
  <c r="W17" i="20"/>
  <c r="AO26" i="20" s="1"/>
  <c r="W16" i="20"/>
  <c r="AO25" i="20" s="1"/>
  <c r="W15" i="20"/>
  <c r="AO23" i="20" s="1"/>
  <c r="W14" i="20"/>
  <c r="AO22" i="20" s="1"/>
  <c r="H218" i="17"/>
  <c r="G218" i="17"/>
  <c r="I218" i="17"/>
  <c r="L17" i="17" l="1"/>
  <c r="W19" i="20"/>
  <c r="Z19" i="20" s="1"/>
  <c r="T20" i="20" l="1"/>
  <c r="AH29" i="20" s="1"/>
  <c r="Z16" i="20"/>
  <c r="P20" i="20"/>
  <c r="AH27" i="20" s="1"/>
  <c r="Z18" i="20"/>
  <c r="H20" i="20"/>
  <c r="AH22" i="20" s="1"/>
  <c r="L20" i="20"/>
  <c r="AH25" i="20" s="1"/>
  <c r="Z17" i="20"/>
  <c r="V20" i="20"/>
  <c r="R20" i="20"/>
  <c r="AH28" i="20" s="1"/>
  <c r="Z15" i="20"/>
  <c r="Z14" i="20"/>
  <c r="N20" i="20"/>
  <c r="AH26" i="20" s="1"/>
  <c r="J20" i="20"/>
  <c r="AH23" i="20" s="1"/>
  <c r="J21" i="17" l="1"/>
  <c r="J17" i="17"/>
  <c r="J23" i="17" l="1"/>
  <c r="F59" i="17" l="1"/>
  <c r="E88" i="17" l="1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58" i="17"/>
  <c r="E57" i="17"/>
  <c r="E56" i="17"/>
  <c r="E55" i="17"/>
  <c r="E53" i="17"/>
  <c r="E107" i="17" l="1"/>
  <c r="E59" i="17"/>
  <c r="T19" i="16" l="1"/>
  <c r="F218" i="17"/>
  <c r="D59" i="17"/>
  <c r="K17" i="17" l="1"/>
  <c r="K23" i="17" s="1"/>
  <c r="G21" i="17"/>
  <c r="D17" i="17" l="1"/>
  <c r="F17" i="17"/>
  <c r="G17" i="17"/>
  <c r="G23" i="17" s="1"/>
  <c r="F21" i="17"/>
  <c r="E17" i="17"/>
  <c r="E23" i="17" s="1"/>
  <c r="H17" i="17"/>
  <c r="H23" i="17" s="1"/>
  <c r="W16" i="16"/>
  <c r="AO24" i="16" s="1"/>
  <c r="W15" i="16"/>
  <c r="AO23" i="16" s="1"/>
  <c r="W14" i="16"/>
  <c r="AO22" i="16" s="1"/>
  <c r="AO27" i="16"/>
  <c r="V19" i="16"/>
  <c r="R19" i="16"/>
  <c r="P19" i="16"/>
  <c r="N19" i="16"/>
  <c r="L19" i="16"/>
  <c r="J19" i="16"/>
  <c r="H19" i="16"/>
  <c r="W18" i="16"/>
  <c r="AO26" i="16" s="1"/>
  <c r="W17" i="16"/>
  <c r="AO25" i="16" s="1"/>
  <c r="D23" i="17" l="1"/>
  <c r="I21" i="17"/>
  <c r="I17" i="17"/>
  <c r="W19" i="16"/>
  <c r="Z16" i="16" s="1"/>
  <c r="F23" i="17"/>
  <c r="I23" i="17" l="1"/>
  <c r="P20" i="16"/>
  <c r="AH26" i="16" s="1"/>
  <c r="L20" i="16"/>
  <c r="AH24" i="16" s="1"/>
  <c r="N20" i="16"/>
  <c r="AH25" i="16" s="1"/>
  <c r="Z17" i="16"/>
  <c r="T20" i="16"/>
  <c r="AH28" i="16" s="1"/>
  <c r="Z15" i="16"/>
  <c r="Z19" i="16"/>
  <c r="H20" i="16"/>
  <c r="AH22" i="16" s="1"/>
  <c r="Z18" i="16"/>
  <c r="V20" i="16"/>
  <c r="Z14" i="16"/>
  <c r="R20" i="16"/>
  <c r="AH27" i="16" s="1"/>
  <c r="J20" i="16"/>
  <c r="AH23" i="16" s="1"/>
</calcChain>
</file>

<file path=xl/sharedStrings.xml><?xml version="1.0" encoding="utf-8"?>
<sst xmlns="http://schemas.openxmlformats.org/spreadsheetml/2006/main" count="277" uniqueCount="190">
  <si>
    <t>No.</t>
  </si>
  <si>
    <t>NIVEL DE ESTUDIO</t>
  </si>
  <si>
    <t>Posgrado</t>
  </si>
  <si>
    <t>Secundaria</t>
  </si>
  <si>
    <t>Preparatoria</t>
  </si>
  <si>
    <t>Licenciatura</t>
  </si>
  <si>
    <t>Maestría</t>
  </si>
  <si>
    <t>Especialidad</t>
  </si>
  <si>
    <t>SAN FRANCISCO</t>
  </si>
  <si>
    <t>SALAMANCA</t>
  </si>
  <si>
    <t>TOTALES POR NIVEL</t>
  </si>
  <si>
    <t>No se ofrece el nivel en el campus</t>
  </si>
  <si>
    <t>Campus</t>
  </si>
  <si>
    <t>San Francisco</t>
  </si>
  <si>
    <t>Salamanca</t>
  </si>
  <si>
    <t>Todos los campi</t>
  </si>
  <si>
    <t>JUAN ALONSO DE TORRES</t>
  </si>
  <si>
    <t>AMERICAS</t>
  </si>
  <si>
    <t>Juan Alonso de Torres</t>
  </si>
  <si>
    <t>Lomas del Campestre</t>
  </si>
  <si>
    <t>Américas</t>
  </si>
  <si>
    <t>T.S.U.</t>
  </si>
  <si>
    <t>Doctorado</t>
  </si>
  <si>
    <t>TOTALES POR CAMPUS</t>
  </si>
  <si>
    <t xml:space="preserve">POBLACIÓN ESTUDIANTIL </t>
  </si>
  <si>
    <t>Nivel</t>
  </si>
  <si>
    <t>Alumnos de Nuevo Ingreso</t>
  </si>
  <si>
    <t>Alumnos de Reingreso</t>
  </si>
  <si>
    <t>SECUNDARIA</t>
  </si>
  <si>
    <t>PREPARATORIA</t>
  </si>
  <si>
    <t>LICENCIATURA</t>
  </si>
  <si>
    <t>POSGRADO</t>
  </si>
  <si>
    <t>Subtotal</t>
  </si>
  <si>
    <t>INTERCAMBIO ACADEMICO</t>
  </si>
  <si>
    <t>EDUCACIÓN CONTINUA</t>
  </si>
  <si>
    <t>TOTAL</t>
  </si>
  <si>
    <t>TOTAL POR NIVEL</t>
  </si>
  <si>
    <t>% QUE REPRESENTA</t>
  </si>
  <si>
    <t>Intercambio</t>
  </si>
  <si>
    <t>CAMPESTRE</t>
  </si>
  <si>
    <t>PROFESIONAL ASOCIADO</t>
  </si>
  <si>
    <t>Profesional Asociado</t>
  </si>
  <si>
    <t>Medicina Veterinaria y Zootecnia</t>
  </si>
  <si>
    <t>Arquitectura</t>
  </si>
  <si>
    <t>Ingeniería Civil</t>
  </si>
  <si>
    <t>Ingeniería Industrial</t>
  </si>
  <si>
    <t>Ingeniería Electromecánica</t>
  </si>
  <si>
    <t>Ing. Electrónica y Telecomunicaciones</t>
  </si>
  <si>
    <t>Nuevo Ingreso</t>
  </si>
  <si>
    <t>Reingreso</t>
  </si>
  <si>
    <t>Programa Académico</t>
  </si>
  <si>
    <t>Total</t>
  </si>
  <si>
    <t>LICENCIATURA CAMPESTRE</t>
  </si>
  <si>
    <t>LICENCIATURA SALAMANCA</t>
  </si>
  <si>
    <t>Ing. en Tecnologías de Información</t>
  </si>
  <si>
    <t>Secundaria San. Fco. Rincón</t>
  </si>
  <si>
    <t>Preparatoria San. Fco. Rincón</t>
  </si>
  <si>
    <t>Preparatoria Juan Alonso de Torres</t>
  </si>
  <si>
    <t>Preparatoria Américas</t>
  </si>
  <si>
    <t>Preparatoria Salamanca</t>
  </si>
  <si>
    <t>ESPECIALIDAD CAMPESTRE</t>
  </si>
  <si>
    <t>Prostodoncia e Implantología</t>
  </si>
  <si>
    <t>Endodoncia</t>
  </si>
  <si>
    <t xml:space="preserve">Nutrición Vegetal   </t>
  </si>
  <si>
    <t>Diseño de Calzado</t>
  </si>
  <si>
    <t>Comunicación Organizacional</t>
  </si>
  <si>
    <t>Diseño Editorial</t>
  </si>
  <si>
    <t>Comunicación Social y Política</t>
  </si>
  <si>
    <t>Agronegocios</t>
  </si>
  <si>
    <t>Diseño de Estructuras de Concreto</t>
  </si>
  <si>
    <t>Redes y Seguridad de la Información</t>
  </si>
  <si>
    <t>ESPECIALIDAD SALAMANCA</t>
  </si>
  <si>
    <t>MAESTRÍA CAMPESTRE</t>
  </si>
  <si>
    <t>Finanzas Corporativas</t>
  </si>
  <si>
    <t>Fiscal</t>
  </si>
  <si>
    <t>Derecho Civil</t>
  </si>
  <si>
    <t>Derecho Constitucional y Administrativo</t>
  </si>
  <si>
    <t>Educación</t>
  </si>
  <si>
    <t xml:space="preserve">Gestión Deportiva   </t>
  </si>
  <si>
    <t>Ingeniería Administrativa y Calidad</t>
  </si>
  <si>
    <t>Tecnologías de la Construcción</t>
  </si>
  <si>
    <t xml:space="preserve">Diseño Urbano </t>
  </si>
  <si>
    <t>Administración Educativa</t>
  </si>
  <si>
    <t>Desarrollo Organizacional</t>
  </si>
  <si>
    <t>Tecnologías de Información Empresarial</t>
  </si>
  <si>
    <t>Logística Internacional</t>
  </si>
  <si>
    <t>Mercadotecnia Turística</t>
  </si>
  <si>
    <t xml:space="preserve">Administración de Instituciones de Salud </t>
  </si>
  <si>
    <t>Ortodoncia</t>
  </si>
  <si>
    <t>Odontología Pediátrica</t>
  </si>
  <si>
    <t>Terapia Familiar</t>
  </si>
  <si>
    <t>Agricultura Protegida</t>
  </si>
  <si>
    <t>Habitabilidad del Espacio Interior</t>
  </si>
  <si>
    <t>Diseño e Ing. De Sistemas Mecatrónicos</t>
  </si>
  <si>
    <t>Tecnologías Web y Dispositivos Móviles</t>
  </si>
  <si>
    <t>MAESTRÍA SALAMANCA</t>
  </si>
  <si>
    <t xml:space="preserve">Administración Educativa </t>
  </si>
  <si>
    <t>Administración de Negocios</t>
  </si>
  <si>
    <t>DOCTORADO CAMPESTRE</t>
  </si>
  <si>
    <t>Doctorado en Derecho</t>
  </si>
  <si>
    <t>Doctorado en Ciencias Políticas</t>
  </si>
  <si>
    <t>Doctorado en Administración y Estudios Organizacionales</t>
  </si>
  <si>
    <t>PROGRAMA ACADÉMICO DE POSGRADO</t>
  </si>
  <si>
    <t>Total Secundaria</t>
  </si>
  <si>
    <t>Total Preparatoria</t>
  </si>
  <si>
    <t>Total Licenciatura</t>
  </si>
  <si>
    <t>Total Especialidad</t>
  </si>
  <si>
    <t>Total Maestría</t>
  </si>
  <si>
    <t>Total Doctorado</t>
  </si>
  <si>
    <t>TOTAL POSGRADO</t>
  </si>
  <si>
    <t>Total Nuevo Ingreso</t>
  </si>
  <si>
    <t>Total Población</t>
  </si>
  <si>
    <t>Ing. Biomédica</t>
  </si>
  <si>
    <t>Ing. Tecnologías y Soluciones de Negocio</t>
  </si>
  <si>
    <t>Contaduría Pública</t>
  </si>
  <si>
    <t>Ciencias de la Comunicación</t>
  </si>
  <si>
    <t>Diseño Industrial</t>
  </si>
  <si>
    <t>Diseño Gráfico</t>
  </si>
  <si>
    <t>Administración Turistica</t>
  </si>
  <si>
    <t>Derecho</t>
  </si>
  <si>
    <t>Agrónomo en Producción</t>
  </si>
  <si>
    <t>Mercadotecnia</t>
  </si>
  <si>
    <t>Diseño de Modas y Calzado</t>
  </si>
  <si>
    <t>Desarrollo del Capital Humano</t>
  </si>
  <si>
    <t>Psicología</t>
  </si>
  <si>
    <t>Negocios Internacionales</t>
  </si>
  <si>
    <t>Odontología</t>
  </si>
  <si>
    <t>Ing. De Software y Sistemas Computacionales</t>
  </si>
  <si>
    <t>Criminología y Criminalística</t>
  </si>
  <si>
    <t>Diseño Ambiental y de Espacios</t>
  </si>
  <si>
    <t>Lenguas Modernas e Interculturalidad</t>
  </si>
  <si>
    <t>Gestión y Operación de Servicios Gastronómicos</t>
  </si>
  <si>
    <t>Ing. Industrial</t>
  </si>
  <si>
    <t>Automatización y Control Industrial</t>
  </si>
  <si>
    <t>Entrenamiento Deportivo</t>
  </si>
  <si>
    <t>Producción Animal</t>
  </si>
  <si>
    <t xml:space="preserve">Derecho Procesal Civil </t>
  </si>
  <si>
    <t>Sistemas de Productividad Pecuaria</t>
  </si>
  <si>
    <t>Publicidad y Marketing Estratégico</t>
  </si>
  <si>
    <t>Derecho Aduanero</t>
  </si>
  <si>
    <t>Derecho Mercantil</t>
  </si>
  <si>
    <t>Gestión de Proyectos de Comunicación Social y Política</t>
  </si>
  <si>
    <t>Comunicación Estratégica en las Organizaciones</t>
  </si>
  <si>
    <t>Técnicas de Reproducción Animal</t>
  </si>
  <si>
    <t>Derecho Mercantil y Corporativo</t>
  </si>
  <si>
    <t>Gestión y Desarrollo de Productos Turísticos</t>
  </si>
  <si>
    <t>Producción Pecuaria</t>
  </si>
  <si>
    <t>Facilitación Para el Desarrollo Humano</t>
  </si>
  <si>
    <t>Gestión e Innovación de Organizaciones Educativas</t>
  </si>
  <si>
    <t>Diseño y Gestión para la Industria Automotriz</t>
  </si>
  <si>
    <t>Logística, Despacho y Defensa del Comercio Internacional</t>
  </si>
  <si>
    <t>Ingeniería Automotriz</t>
  </si>
  <si>
    <t>Medicina Cirugía Veterinaria de Pequeñas Especies</t>
  </si>
  <si>
    <t>Orientación Familiar</t>
  </si>
  <si>
    <t>Interpretación Inglés-Español</t>
  </si>
  <si>
    <t>Derecho del Trabajo y Relaciones Laborales</t>
  </si>
  <si>
    <t>Diseño y Asesoria de Imagen Personal</t>
  </si>
  <si>
    <t>Mercadotecnia Estratégica</t>
  </si>
  <si>
    <t>Diseño Arquitectónico</t>
  </si>
  <si>
    <t>Diseño y Negocio</t>
  </si>
  <si>
    <t>COMPARATIVO 2014-2016</t>
  </si>
  <si>
    <t>POBLACIÓN ESTUDIANTIL POR PROGRAMA ACADÉMICO 2016</t>
  </si>
  <si>
    <t>AGO-DIC 2016</t>
  </si>
  <si>
    <t>Nuevo Ingreso Ene 2016</t>
  </si>
  <si>
    <t>Nuevo Ingreso May 2016</t>
  </si>
  <si>
    <t>Nuevo Ingreso Sep 2016</t>
  </si>
  <si>
    <t>FEBRERO - JUNIO 2016</t>
  </si>
  <si>
    <t>Alumnos atendidos en programas de Educación Continua en el período Jul-Dic 2015</t>
  </si>
  <si>
    <t>Alumnos atendidos en Programas de Educación Continua en el período Ene-Jun 2016</t>
  </si>
  <si>
    <t>AGOSTO - DICIEMBRE 2016</t>
  </si>
  <si>
    <t>Administración de Negocios en Entornos Virtuales</t>
  </si>
  <si>
    <t>Doctorado en Educación y Desarrollo Humano</t>
  </si>
  <si>
    <t>Tecnología y Gestión de la Contrucción</t>
  </si>
  <si>
    <t>Diseño de Espacios Comerciales</t>
  </si>
  <si>
    <t>Juicios Orales y Proceso Penal Acusatorio</t>
  </si>
  <si>
    <t>Ingeniería de Sistemas Electronicos y Computacionales</t>
  </si>
  <si>
    <t>Ciencias Penales</t>
  </si>
  <si>
    <t>Banca y Mercados Financieros</t>
  </si>
  <si>
    <t>Administración y Economía Pública</t>
  </si>
  <si>
    <t>Ingeniería de Manufactura</t>
  </si>
  <si>
    <t>Ingeniería de Estructuras</t>
  </si>
  <si>
    <t>Emprendimiento e Innovación en los Negocios</t>
  </si>
  <si>
    <t>Ciencias Forenses</t>
  </si>
  <si>
    <t>Ingeniería y Diseño en Envase, Empaque y Embalaje</t>
  </si>
  <si>
    <t>Odontología Doble Titulación</t>
  </si>
  <si>
    <t>Turismo de Negocios y Reuniones</t>
  </si>
  <si>
    <t>Actuaría</t>
  </si>
  <si>
    <t>Notaría Pública</t>
  </si>
  <si>
    <t>Relaciones Públicas</t>
  </si>
  <si>
    <t>Psicología Clínica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</si>
</sst>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2E3C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3">
    <xf numFmtId="0" fontId="0" fillId="0" borderId="0" xfId="0"/>
    <xf numFmtId="165" fontId="2" fillId="2" borderId="5" xfId="1" applyNumberFormat="1" applyFont="1" applyFill="1" applyBorder="1" applyAlignment="1" applyProtection="1">
      <alignment horizontal="center" vertical="center"/>
      <protection hidden="1"/>
    </xf>
    <xf numFmtId="165" fontId="2" fillId="2" borderId="13" xfId="1" applyNumberFormat="1" applyFont="1" applyFill="1" applyBorder="1" applyAlignment="1" applyProtection="1">
      <alignment horizontal="center" vertical="center"/>
      <protection hidden="1"/>
    </xf>
    <xf numFmtId="165" fontId="2" fillId="2" borderId="6" xfId="1" applyNumberFormat="1" applyFont="1" applyFill="1" applyBorder="1" applyAlignment="1" applyProtection="1">
      <alignment horizontal="center" vertical="center"/>
      <protection hidden="1"/>
    </xf>
    <xf numFmtId="165" fontId="2" fillId="2" borderId="23" xfId="1" applyNumberFormat="1" applyFont="1" applyFill="1" applyBorder="1" applyAlignment="1" applyProtection="1">
      <alignment horizontal="center" vertical="center"/>
      <protection hidden="1"/>
    </xf>
    <xf numFmtId="165" fontId="2" fillId="2" borderId="22" xfId="1" applyNumberFormat="1" applyFont="1" applyFill="1" applyBorder="1" applyAlignment="1" applyProtection="1">
      <alignment horizontal="center" vertical="center"/>
      <protection hidden="1"/>
    </xf>
    <xf numFmtId="165" fontId="2" fillId="2" borderId="2" xfId="1" applyNumberFormat="1" applyFont="1" applyFill="1" applyBorder="1" applyAlignment="1" applyProtection="1">
      <alignment horizontal="center" vertical="center"/>
      <protection hidden="1"/>
    </xf>
    <xf numFmtId="165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165" fontId="2" fillId="2" borderId="14" xfId="1" applyNumberFormat="1" applyFont="1" applyFill="1" applyBorder="1" applyAlignment="1" applyProtection="1">
      <alignment horizontal="center" vertical="center"/>
      <protection hidden="1"/>
    </xf>
    <xf numFmtId="165" fontId="2" fillId="2" borderId="15" xfId="1" applyNumberFormat="1" applyFont="1" applyFill="1" applyBorder="1" applyAlignment="1" applyProtection="1">
      <alignment horizontal="center" vertical="center"/>
      <protection hidden="1"/>
    </xf>
    <xf numFmtId="165" fontId="2" fillId="2" borderId="4" xfId="1" applyNumberFormat="1" applyFont="1" applyFill="1" applyBorder="1" applyAlignment="1" applyProtection="1">
      <alignment horizontal="center" vertical="center"/>
      <protection hidden="1"/>
    </xf>
    <xf numFmtId="165" fontId="2" fillId="2" borderId="25" xfId="1" applyNumberFormat="1" applyFont="1" applyFill="1" applyBorder="1" applyAlignment="1" applyProtection="1">
      <alignment horizontal="center" vertical="center"/>
      <protection hidden="1"/>
    </xf>
    <xf numFmtId="165" fontId="2" fillId="2" borderId="27" xfId="1" applyNumberFormat="1" applyFont="1" applyFill="1" applyBorder="1" applyAlignment="1" applyProtection="1">
      <alignment horizontal="center" vertical="center"/>
      <protection hidden="1"/>
    </xf>
    <xf numFmtId="165" fontId="2" fillId="2" borderId="26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9" fontId="3" fillId="2" borderId="37" xfId="2" applyNumberFormat="1" applyFont="1" applyFill="1" applyBorder="1" applyAlignment="1" applyProtection="1">
      <alignment horizontal="center" vertical="center"/>
      <protection hidden="1"/>
    </xf>
    <xf numFmtId="9" fontId="4" fillId="2" borderId="37" xfId="2" applyNumberFormat="1" applyFont="1" applyFill="1" applyBorder="1" applyAlignment="1" applyProtection="1">
      <alignment horizontal="center" vertical="center"/>
      <protection hidden="1"/>
    </xf>
    <xf numFmtId="165" fontId="2" fillId="2" borderId="54" xfId="1" applyNumberFormat="1" applyFont="1" applyFill="1" applyBorder="1" applyAlignment="1" applyProtection="1">
      <alignment horizontal="center" vertical="center"/>
      <protection hidden="1"/>
    </xf>
    <xf numFmtId="165" fontId="2" fillId="2" borderId="55" xfId="1" applyNumberFormat="1" applyFont="1" applyFill="1" applyBorder="1" applyAlignment="1" applyProtection="1">
      <alignment horizontal="center" vertical="center"/>
      <protection hidden="1"/>
    </xf>
    <xf numFmtId="165" fontId="1" fillId="2" borderId="12" xfId="1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165" fontId="1" fillId="2" borderId="54" xfId="1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2" borderId="33" xfId="0" applyFont="1" applyFill="1" applyBorder="1" applyAlignment="1" applyProtection="1">
      <alignment vertical="center"/>
      <protection hidden="1"/>
    </xf>
    <xf numFmtId="0" fontId="2" fillId="2" borderId="43" xfId="0" applyFont="1" applyFill="1" applyBorder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protection hidden="1"/>
    </xf>
    <xf numFmtId="0" fontId="10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protection hidden="1"/>
    </xf>
    <xf numFmtId="165" fontId="4" fillId="2" borderId="31" xfId="0" applyNumberFormat="1" applyFont="1" applyFill="1" applyBorder="1" applyAlignment="1" applyProtection="1">
      <alignment horizontal="center" vertical="center"/>
      <protection hidden="1"/>
    </xf>
    <xf numFmtId="165" fontId="4" fillId="2" borderId="32" xfId="0" applyNumberFormat="1" applyFont="1" applyFill="1" applyBorder="1" applyAlignment="1" applyProtection="1">
      <alignment horizontal="center" vertical="center"/>
      <protection hidden="1"/>
    </xf>
    <xf numFmtId="165" fontId="3" fillId="2" borderId="16" xfId="0" applyNumberFormat="1" applyFont="1" applyFill="1" applyBorder="1" applyAlignment="1" applyProtection="1">
      <alignment horizontal="center" vertical="center"/>
      <protection hidden="1"/>
    </xf>
    <xf numFmtId="165" fontId="4" fillId="2" borderId="38" xfId="0" applyNumberFormat="1" applyFont="1" applyFill="1" applyBorder="1" applyAlignment="1" applyProtection="1">
      <alignment horizontal="center" vertical="center"/>
      <protection hidden="1"/>
    </xf>
    <xf numFmtId="165" fontId="4" fillId="2" borderId="36" xfId="0" applyNumberFormat="1" applyFont="1" applyFill="1" applyBorder="1" applyAlignment="1" applyProtection="1">
      <alignment horizontal="center" vertical="center"/>
      <protection hidden="1"/>
    </xf>
    <xf numFmtId="165" fontId="8" fillId="2" borderId="38" xfId="0" applyNumberFormat="1" applyFont="1" applyFill="1" applyBorder="1" applyAlignment="1" applyProtection="1">
      <alignment horizontal="center" vertical="center"/>
      <protection hidden="1"/>
    </xf>
    <xf numFmtId="165" fontId="8" fillId="2" borderId="36" xfId="0" applyNumberFormat="1" applyFont="1" applyFill="1" applyBorder="1" applyAlignment="1" applyProtection="1">
      <alignment horizontal="center" vertical="center"/>
      <protection hidden="1"/>
    </xf>
    <xf numFmtId="165" fontId="9" fillId="2" borderId="16" xfId="0" applyNumberFormat="1" applyFont="1" applyFill="1" applyBorder="1" applyAlignment="1" applyProtection="1">
      <alignment horizontal="center" vertical="center"/>
      <protection hidden="1"/>
    </xf>
    <xf numFmtId="165" fontId="4" fillId="2" borderId="30" xfId="0" applyNumberFormat="1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165" fontId="3" fillId="2" borderId="51" xfId="0" applyNumberFormat="1" applyFont="1" applyFill="1" applyBorder="1" applyAlignment="1" applyProtection="1">
      <alignment horizontal="center" vertical="center"/>
      <protection hidden="1"/>
    </xf>
    <xf numFmtId="165" fontId="3" fillId="2" borderId="47" xfId="0" applyNumberFormat="1" applyFont="1" applyFill="1" applyBorder="1" applyAlignment="1" applyProtection="1">
      <alignment horizontal="center" vertical="center"/>
      <protection hidden="1"/>
    </xf>
    <xf numFmtId="165" fontId="3" fillId="2" borderId="29" xfId="0" applyNumberFormat="1" applyFont="1" applyFill="1" applyBorder="1" applyAlignment="1" applyProtection="1">
      <alignment horizontal="center" vertical="center"/>
      <protection hidden="1"/>
    </xf>
    <xf numFmtId="165" fontId="9" fillId="2" borderId="38" xfId="0" applyNumberFormat="1" applyFont="1" applyFill="1" applyBorder="1" applyAlignment="1" applyProtection="1">
      <alignment horizontal="center" vertical="center"/>
      <protection hidden="1"/>
    </xf>
    <xf numFmtId="165" fontId="9" fillId="2" borderId="36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61" xfId="0" applyFont="1" applyFill="1" applyBorder="1" applyAlignment="1" applyProtection="1">
      <alignment horizontal="left" vertical="center" wrapText="1"/>
      <protection hidden="1"/>
    </xf>
    <xf numFmtId="0" fontId="2" fillId="2" borderId="6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0" fontId="2" fillId="2" borderId="52" xfId="0" applyFont="1" applyFill="1" applyBorder="1" applyProtection="1">
      <protection hidden="1"/>
    </xf>
    <xf numFmtId="0" fontId="2" fillId="2" borderId="4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vertic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57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56" xfId="0" applyFont="1" applyFill="1" applyBorder="1" applyAlignment="1" applyProtection="1">
      <alignment horizontal="center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  <xf numFmtId="0" fontId="2" fillId="2" borderId="40" xfId="0" applyFont="1" applyFill="1" applyBorder="1" applyAlignment="1" applyProtection="1">
      <alignment horizontal="left"/>
      <protection hidden="1"/>
    </xf>
    <xf numFmtId="0" fontId="2" fillId="2" borderId="55" xfId="0" applyFont="1" applyFill="1" applyBorder="1" applyAlignment="1" applyProtection="1">
      <alignment horizontal="center"/>
      <protection hidden="1"/>
    </xf>
    <xf numFmtId="10" fontId="4" fillId="2" borderId="18" xfId="2" applyNumberFormat="1" applyFont="1" applyFill="1" applyBorder="1" applyAlignment="1" applyProtection="1">
      <alignment horizontal="center" vertical="center"/>
      <protection hidden="1"/>
    </xf>
    <xf numFmtId="10" fontId="4" fillId="2" borderId="58" xfId="2" applyNumberFormat="1" applyFont="1" applyFill="1" applyBorder="1" applyAlignment="1" applyProtection="1">
      <alignment horizontal="center" vertical="center"/>
      <protection hidden="1"/>
    </xf>
    <xf numFmtId="10" fontId="4" fillId="2" borderId="36" xfId="2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Continuous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protection hidden="1"/>
    </xf>
    <xf numFmtId="165" fontId="2" fillId="2" borderId="0" xfId="0" applyNumberFormat="1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65" fontId="3" fillId="0" borderId="13" xfId="3" applyNumberFormat="1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justify" wrapText="1"/>
      <protection hidden="1"/>
    </xf>
    <xf numFmtId="0" fontId="2" fillId="2" borderId="15" xfId="0" applyFont="1" applyFill="1" applyBorder="1" applyAlignment="1" applyProtection="1">
      <alignment horizontal="center" vertical="justify" wrapText="1"/>
      <protection hidden="1"/>
    </xf>
    <xf numFmtId="0" fontId="2" fillId="2" borderId="69" xfId="0" applyFont="1" applyFill="1" applyBorder="1" applyAlignment="1" applyProtection="1">
      <alignment horizontal="center"/>
      <protection hidden="1"/>
    </xf>
    <xf numFmtId="0" fontId="2" fillId="2" borderId="54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protection hidden="1"/>
    </xf>
    <xf numFmtId="165" fontId="1" fillId="2" borderId="60" xfId="1" applyNumberFormat="1" applyFont="1" applyFill="1" applyBorder="1" applyAlignment="1" applyProtection="1">
      <alignment horizontal="center" vertical="center"/>
      <protection hidden="1"/>
    </xf>
    <xf numFmtId="0" fontId="3" fillId="0" borderId="11" xfId="3" applyNumberFormat="1" applyFont="1" applyFill="1" applyBorder="1" applyAlignment="1" applyProtection="1">
      <alignment horizontal="center" vertical="center"/>
      <protection hidden="1"/>
    </xf>
    <xf numFmtId="165" fontId="2" fillId="2" borderId="60" xfId="1" applyNumberFormat="1" applyFont="1" applyFill="1" applyBorder="1" applyAlignment="1" applyProtection="1">
      <alignment horizontal="center" vertical="center"/>
      <protection hidden="1"/>
    </xf>
    <xf numFmtId="165" fontId="3" fillId="3" borderId="22" xfId="3" applyNumberFormat="1" applyFont="1" applyFill="1" applyBorder="1" applyAlignment="1" applyProtection="1">
      <alignment horizontal="center" vertical="center"/>
      <protection hidden="1"/>
    </xf>
    <xf numFmtId="0" fontId="2" fillId="3" borderId="37" xfId="0" applyFont="1" applyFill="1" applyBorder="1" applyProtection="1">
      <protection hidden="1"/>
    </xf>
    <xf numFmtId="0" fontId="3" fillId="3" borderId="12" xfId="3" applyNumberFormat="1" applyFont="1" applyFill="1" applyBorder="1" applyAlignment="1" applyProtection="1">
      <alignment horizontal="center" vertical="center"/>
      <protection hidden="1"/>
    </xf>
    <xf numFmtId="0" fontId="3" fillId="3" borderId="60" xfId="3" applyNumberFormat="1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58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right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2" borderId="27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right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right"/>
      <protection hidden="1"/>
    </xf>
    <xf numFmtId="0" fontId="1" fillId="2" borderId="21" xfId="0" applyFont="1" applyFill="1" applyBorder="1" applyAlignment="1" applyProtection="1">
      <alignment horizontal="right"/>
      <protection hidden="1"/>
    </xf>
    <xf numFmtId="0" fontId="2" fillId="2" borderId="33" xfId="0" applyFont="1" applyFill="1" applyBorder="1" applyProtection="1">
      <protection hidden="1"/>
    </xf>
    <xf numFmtId="0" fontId="2" fillId="2" borderId="68" xfId="0" applyFont="1" applyFill="1" applyBorder="1" applyProtection="1">
      <protection hidden="1"/>
    </xf>
    <xf numFmtId="0" fontId="2" fillId="2" borderId="18" xfId="0" applyFont="1" applyFill="1" applyBorder="1" applyProtection="1">
      <protection hidden="1"/>
    </xf>
    <xf numFmtId="0" fontId="1" fillId="2" borderId="38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right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165" fontId="3" fillId="2" borderId="32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NumberFormat="1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center"/>
      <protection hidden="1"/>
    </xf>
    <xf numFmtId="0" fontId="1" fillId="2" borderId="51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49" xfId="0" applyFont="1" applyFill="1" applyBorder="1" applyAlignment="1" applyProtection="1">
      <alignment horizontal="center"/>
      <protection hidden="1"/>
    </xf>
    <xf numFmtId="0" fontId="1" fillId="2" borderId="47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Protection="1">
      <protection hidden="1"/>
    </xf>
    <xf numFmtId="0" fontId="0" fillId="0" borderId="23" xfId="0" applyBorder="1" applyProtection="1">
      <protection hidden="1"/>
    </xf>
    <xf numFmtId="0" fontId="1" fillId="2" borderId="50" xfId="0" applyFont="1" applyFill="1" applyBorder="1" applyAlignment="1" applyProtection="1">
      <alignment horizontal="right"/>
      <protection hidden="1"/>
    </xf>
    <xf numFmtId="0" fontId="1" fillId="4" borderId="37" xfId="0" applyFont="1" applyFill="1" applyBorder="1" applyAlignment="1" applyProtection="1">
      <alignment horizontal="center" vertical="center"/>
      <protection hidden="1"/>
    </xf>
    <xf numFmtId="0" fontId="12" fillId="4" borderId="38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165" fontId="3" fillId="4" borderId="38" xfId="1" applyNumberFormat="1" applyFont="1" applyFill="1" applyBorder="1" applyAlignment="1" applyProtection="1">
      <alignment horizontal="center" vertical="center"/>
      <protection hidden="1"/>
    </xf>
    <xf numFmtId="165" fontId="3" fillId="4" borderId="36" xfId="1" applyNumberFormat="1" applyFont="1" applyFill="1" applyBorder="1" applyAlignment="1" applyProtection="1">
      <alignment horizontal="center" vertical="center"/>
      <protection hidden="1"/>
    </xf>
    <xf numFmtId="165" fontId="3" fillId="4" borderId="37" xfId="1" applyNumberFormat="1" applyFont="1" applyFill="1" applyBorder="1" applyAlignment="1" applyProtection="1">
      <alignment horizontal="center" vertical="center"/>
      <protection hidden="1"/>
    </xf>
    <xf numFmtId="165" fontId="9" fillId="4" borderId="38" xfId="1" applyNumberFormat="1" applyFont="1" applyFill="1" applyBorder="1" applyAlignment="1" applyProtection="1">
      <alignment horizontal="center" vertical="center"/>
      <protection hidden="1"/>
    </xf>
    <xf numFmtId="165" fontId="9" fillId="4" borderId="36" xfId="1" applyNumberFormat="1" applyFont="1" applyFill="1" applyBorder="1" applyAlignment="1" applyProtection="1">
      <alignment horizontal="center" vertical="center"/>
      <protection hidden="1"/>
    </xf>
    <xf numFmtId="165" fontId="9" fillId="4" borderId="37" xfId="1" applyNumberFormat="1" applyFont="1" applyFill="1" applyBorder="1" applyAlignment="1" applyProtection="1">
      <alignment horizontal="center" vertical="center"/>
      <protection hidden="1"/>
    </xf>
    <xf numFmtId="0" fontId="1" fillId="4" borderId="30" xfId="0" applyFont="1" applyFill="1" applyBorder="1" applyAlignment="1" applyProtection="1">
      <alignment horizontal="center" wrapText="1"/>
      <protection hidden="1"/>
    </xf>
    <xf numFmtId="0" fontId="1" fillId="4" borderId="28" xfId="0" applyFont="1" applyFill="1" applyBorder="1" applyAlignment="1" applyProtection="1">
      <alignment horizontal="center" vertical="center" wrapText="1"/>
      <protection hidden="1"/>
    </xf>
    <xf numFmtId="0" fontId="1" fillId="4" borderId="29" xfId="0" applyFont="1" applyFill="1" applyBorder="1" applyAlignment="1" applyProtection="1">
      <alignment horizontal="center" vertical="center" wrapText="1"/>
      <protection hidden="1"/>
    </xf>
    <xf numFmtId="0" fontId="1" fillId="4" borderId="31" xfId="0" applyFont="1" applyFill="1" applyBorder="1" applyAlignment="1" applyProtection="1">
      <alignment horizontal="center" wrapText="1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wrapText="1"/>
      <protection hidden="1"/>
    </xf>
    <xf numFmtId="0" fontId="1" fillId="4" borderId="66" xfId="0" applyFont="1" applyFill="1" applyBorder="1" applyAlignment="1" applyProtection="1">
      <alignment horizontal="center" vertical="center" wrapText="1"/>
      <protection hidden="1"/>
    </xf>
    <xf numFmtId="0" fontId="1" fillId="4" borderId="64" xfId="0" applyFont="1" applyFill="1" applyBorder="1" applyAlignment="1" applyProtection="1">
      <alignment horizontal="center" vertical="center"/>
      <protection hidden="1"/>
    </xf>
    <xf numFmtId="0" fontId="1" fillId="4" borderId="54" xfId="0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Protection="1">
      <protection hidden="1"/>
    </xf>
    <xf numFmtId="0" fontId="2" fillId="4" borderId="44" xfId="0" applyFont="1" applyFill="1" applyBorder="1" applyProtection="1">
      <protection hidden="1"/>
    </xf>
    <xf numFmtId="0" fontId="3" fillId="4" borderId="33" xfId="0" applyFont="1" applyFill="1" applyBorder="1" applyAlignment="1" applyProtection="1">
      <alignment horizontal="centerContinuous"/>
      <protection hidden="1"/>
    </xf>
    <xf numFmtId="0" fontId="2" fillId="4" borderId="0" xfId="0" applyFont="1" applyFill="1" applyBorder="1" applyAlignment="1" applyProtection="1">
      <alignment horizontal="centerContinuous"/>
      <protection hidden="1"/>
    </xf>
    <xf numFmtId="0" fontId="1" fillId="4" borderId="20" xfId="0" applyFont="1" applyFill="1" applyBorder="1" applyAlignment="1" applyProtection="1">
      <alignment horizontal="centerContinuous"/>
      <protection hidden="1"/>
    </xf>
    <xf numFmtId="0" fontId="1" fillId="4" borderId="44" xfId="0" applyFont="1" applyFill="1" applyBorder="1" applyAlignment="1" applyProtection="1">
      <alignment horizontal="centerContinuous"/>
      <protection hidden="1"/>
    </xf>
    <xf numFmtId="0" fontId="1" fillId="4" borderId="47" xfId="0" applyFont="1" applyFill="1" applyBorder="1" applyAlignment="1" applyProtection="1">
      <protection hidden="1"/>
    </xf>
    <xf numFmtId="0" fontId="1" fillId="4" borderId="48" xfId="0" applyFont="1" applyFill="1" applyBorder="1" applyAlignment="1" applyProtection="1">
      <alignment horizontal="centerContinuous"/>
      <protection hidden="1"/>
    </xf>
    <xf numFmtId="0" fontId="2" fillId="4" borderId="48" xfId="0" applyFont="1" applyFill="1" applyBorder="1" applyAlignment="1" applyProtection="1">
      <alignment horizontal="centerContinuous"/>
      <protection hidden="1"/>
    </xf>
    <xf numFmtId="0" fontId="3" fillId="4" borderId="38" xfId="0" applyFont="1" applyFill="1" applyBorder="1" applyAlignment="1" applyProtection="1">
      <alignment horizontal="center" vertical="center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12" fillId="4" borderId="2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3" fillId="3" borderId="38" xfId="0" applyFont="1" applyFill="1" applyBorder="1" applyAlignment="1" applyProtection="1">
      <alignment horizontal="center" vertical="center"/>
      <protection hidden="1"/>
    </xf>
    <xf numFmtId="0" fontId="13" fillId="3" borderId="35" xfId="0" applyFont="1" applyFill="1" applyBorder="1" applyAlignment="1" applyProtection="1">
      <alignment horizontal="center" vertical="center"/>
      <protection hidden="1"/>
    </xf>
    <xf numFmtId="0" fontId="13" fillId="3" borderId="42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1" fillId="5" borderId="38" xfId="0" applyFont="1" applyFill="1" applyBorder="1" applyAlignment="1" applyProtection="1">
      <alignment horizontal="center"/>
      <protection hidden="1"/>
    </xf>
    <xf numFmtId="0" fontId="1" fillId="5" borderId="48" xfId="0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Alignment="1" applyProtection="1">
      <alignment horizontal="center"/>
      <protection hidden="1"/>
    </xf>
    <xf numFmtId="0" fontId="3" fillId="4" borderId="38" xfId="0" applyFont="1" applyFill="1" applyBorder="1" applyAlignment="1" applyProtection="1">
      <alignment horizontal="center" vertical="center"/>
      <protection hidden="1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5" borderId="44" xfId="0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Alignment="1" applyProtection="1">
      <alignment horizontal="center"/>
      <protection hidden="1"/>
    </xf>
    <xf numFmtId="0" fontId="1" fillId="5" borderId="47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Alignment="1" applyProtection="1">
      <alignment horizontal="center" vertical="center" wrapText="1"/>
      <protection hidden="1"/>
    </xf>
    <xf numFmtId="0" fontId="1" fillId="5" borderId="35" xfId="0" applyFont="1" applyFill="1" applyBorder="1" applyAlignment="1" applyProtection="1">
      <alignment horizontal="center" vertical="center" wrapText="1"/>
      <protection hidden="1"/>
    </xf>
    <xf numFmtId="0" fontId="1" fillId="5" borderId="42" xfId="0" applyFont="1" applyFill="1" applyBorder="1" applyAlignment="1" applyProtection="1">
      <alignment horizontal="center" vertical="center" wrapText="1"/>
      <protection hidden="1"/>
    </xf>
    <xf numFmtId="0" fontId="1" fillId="5" borderId="35" xfId="0" applyFont="1" applyFill="1" applyBorder="1" applyAlignment="1" applyProtection="1">
      <alignment horizontal="center"/>
      <protection hidden="1"/>
    </xf>
    <xf numFmtId="0" fontId="1" fillId="5" borderId="42" xfId="0" applyFont="1" applyFill="1" applyBorder="1" applyAlignment="1" applyProtection="1">
      <alignment horizontal="center"/>
      <protection hidden="1"/>
    </xf>
    <xf numFmtId="0" fontId="1" fillId="4" borderId="38" xfId="0" applyFont="1" applyFill="1" applyBorder="1" applyAlignment="1" applyProtection="1">
      <alignment horizontal="center"/>
      <protection hidden="1"/>
    </xf>
    <xf numFmtId="0" fontId="1" fillId="4" borderId="35" xfId="0" applyFont="1" applyFill="1" applyBorder="1" applyAlignment="1" applyProtection="1">
      <alignment horizontal="center"/>
      <protection hidden="1"/>
    </xf>
    <xf numFmtId="0" fontId="1" fillId="4" borderId="42" xfId="0" applyFont="1" applyFill="1" applyBorder="1" applyAlignment="1" applyProtection="1">
      <alignment horizontal="center"/>
      <protection hidden="1"/>
    </xf>
    <xf numFmtId="0" fontId="1" fillId="4" borderId="31" xfId="0" applyFont="1" applyFill="1" applyBorder="1" applyAlignment="1" applyProtection="1">
      <alignment horizontal="center"/>
      <protection hidden="1"/>
    </xf>
    <xf numFmtId="0" fontId="1" fillId="4" borderId="32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52" xfId="0" applyFont="1" applyFill="1" applyBorder="1" applyAlignment="1" applyProtection="1">
      <alignment horizontal="center" vertical="center" wrapText="1"/>
      <protection hidden="1"/>
    </xf>
    <xf numFmtId="0" fontId="1" fillId="4" borderId="21" xfId="0" applyFont="1" applyFill="1" applyBorder="1" applyAlignment="1" applyProtection="1">
      <alignment horizontal="center" vertical="center" wrapText="1"/>
      <protection hidden="1"/>
    </xf>
    <xf numFmtId="10" fontId="4" fillId="2" borderId="36" xfId="2" applyNumberFormat="1" applyFont="1" applyFill="1" applyBorder="1" applyAlignment="1" applyProtection="1">
      <alignment horizontal="center" vertical="center"/>
      <protection hidden="1"/>
    </xf>
    <xf numFmtId="10" fontId="4" fillId="2" borderId="39" xfId="2" applyNumberFormat="1" applyFont="1" applyFill="1" applyBorder="1" applyAlignment="1" applyProtection="1">
      <alignment horizontal="center" vertical="center"/>
      <protection hidden="1"/>
    </xf>
    <xf numFmtId="9" fontId="3" fillId="2" borderId="38" xfId="2" applyFont="1" applyFill="1" applyBorder="1" applyAlignment="1" applyProtection="1">
      <alignment horizontal="right" vertical="center"/>
      <protection hidden="1"/>
    </xf>
    <xf numFmtId="9" fontId="3" fillId="2" borderId="35" xfId="2" applyFont="1" applyFill="1" applyBorder="1" applyAlignment="1" applyProtection="1">
      <alignment horizontal="right" vertical="center"/>
      <protection hidden="1"/>
    </xf>
    <xf numFmtId="9" fontId="3" fillId="2" borderId="42" xfId="2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42" xfId="0" applyFont="1" applyFill="1" applyBorder="1" applyAlignment="1" applyProtection="1">
      <alignment horizontal="center" vertical="center"/>
      <protection hidden="1"/>
    </xf>
    <xf numFmtId="165" fontId="3" fillId="2" borderId="36" xfId="0" applyNumberFormat="1" applyFont="1" applyFill="1" applyBorder="1" applyAlignment="1" applyProtection="1">
      <alignment horizontal="center" vertical="center"/>
      <protection hidden="1"/>
    </xf>
    <xf numFmtId="0" fontId="3" fillId="2" borderId="39" xfId="0" applyFont="1" applyFill="1" applyBorder="1" applyAlignment="1" applyProtection="1">
      <alignment horizontal="center" vertical="center"/>
      <protection hidden="1"/>
    </xf>
    <xf numFmtId="165" fontId="3" fillId="2" borderId="38" xfId="1" applyNumberFormat="1" applyFont="1" applyFill="1" applyBorder="1" applyAlignment="1" applyProtection="1">
      <alignment horizontal="center" vertical="center"/>
      <protection hidden="1"/>
    </xf>
    <xf numFmtId="165" fontId="3" fillId="2" borderId="35" xfId="1" applyNumberFormat="1" applyFont="1" applyFill="1" applyBorder="1" applyAlignment="1" applyProtection="1">
      <alignment horizontal="center" vertical="center"/>
      <protection hidden="1"/>
    </xf>
    <xf numFmtId="165" fontId="3" fillId="2" borderId="42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" fillId="2" borderId="39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165" fontId="3" fillId="2" borderId="33" xfId="1" applyNumberFormat="1" applyFont="1" applyFill="1" applyBorder="1" applyAlignment="1" applyProtection="1">
      <alignment horizontal="center" vertical="center"/>
      <protection hidden="1"/>
    </xf>
    <xf numFmtId="165" fontId="3" fillId="2" borderId="0" xfId="1" applyNumberFormat="1" applyFont="1" applyFill="1" applyBorder="1" applyAlignment="1" applyProtection="1">
      <alignment horizontal="center" vertical="center"/>
      <protection hidden="1"/>
    </xf>
    <xf numFmtId="165" fontId="3" fillId="2" borderId="43" xfId="1" applyNumberFormat="1" applyFont="1" applyFill="1" applyBorder="1" applyAlignment="1" applyProtection="1">
      <alignment horizontal="center" vertical="center"/>
      <protection hidden="1"/>
    </xf>
    <xf numFmtId="0" fontId="3" fillId="2" borderId="38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center" vertical="center"/>
      <protection hidden="1"/>
    </xf>
    <xf numFmtId="165" fontId="3" fillId="2" borderId="40" xfId="1" applyNumberFormat="1" applyFont="1" applyFill="1" applyBorder="1" applyAlignment="1" applyProtection="1">
      <alignment horizontal="center" vertical="center"/>
      <protection hidden="1"/>
    </xf>
    <xf numFmtId="165" fontId="3" fillId="2" borderId="34" xfId="1" applyNumberFormat="1" applyFont="1" applyFill="1" applyBorder="1" applyAlignment="1" applyProtection="1">
      <alignment horizontal="center" vertical="center"/>
      <protection hidden="1"/>
    </xf>
    <xf numFmtId="165" fontId="3" fillId="2" borderId="41" xfId="1" applyNumberFormat="1" applyFont="1" applyFill="1" applyBorder="1" applyAlignment="1" applyProtection="1">
      <alignment horizontal="center" vertical="center"/>
      <protection hidden="1"/>
    </xf>
    <xf numFmtId="165" fontId="3" fillId="0" borderId="2" xfId="3" applyNumberFormat="1" applyFont="1" applyBorder="1" applyAlignment="1" applyProtection="1">
      <alignment vertical="center"/>
      <protection hidden="1"/>
    </xf>
    <xf numFmtId="165" fontId="3" fillId="0" borderId="8" xfId="3" applyNumberFormat="1" applyFont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24" xfId="0" applyFill="1" applyBorder="1" applyAlignment="1" applyProtection="1">
      <alignment vertical="center"/>
      <protection hidden="1"/>
    </xf>
    <xf numFmtId="165" fontId="3" fillId="0" borderId="6" xfId="3" applyNumberFormat="1" applyFont="1" applyFill="1" applyBorder="1" applyAlignment="1" applyProtection="1">
      <alignment horizontal="center" vertical="center"/>
      <protection hidden="1"/>
    </xf>
    <xf numFmtId="165" fontId="3" fillId="0" borderId="24" xfId="3" applyNumberFormat="1" applyFont="1" applyFill="1" applyBorder="1" applyAlignment="1" applyProtection="1">
      <alignment horizontal="center" vertical="center"/>
      <protection hidden="1"/>
    </xf>
    <xf numFmtId="165" fontId="3" fillId="0" borderId="6" xfId="3" applyNumberFormat="1" applyFont="1" applyFill="1" applyBorder="1" applyAlignment="1" applyProtection="1">
      <alignment vertical="center"/>
      <protection hidden="1"/>
    </xf>
    <xf numFmtId="165" fontId="3" fillId="0" borderId="24" xfId="3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/>
      <protection hidden="1"/>
    </xf>
    <xf numFmtId="15" fontId="2" fillId="2" borderId="0" xfId="0" applyNumberFormat="1" applyFont="1" applyFill="1" applyAlignment="1" applyProtection="1">
      <alignment horizontal="center"/>
      <protection hidden="1"/>
    </xf>
    <xf numFmtId="0" fontId="9" fillId="4" borderId="38" xfId="0" applyFont="1" applyFill="1" applyBorder="1" applyAlignment="1" applyProtection="1">
      <alignment horizontal="center" vertical="center"/>
      <protection hidden="1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9" fillId="4" borderId="42" xfId="0" applyFont="1" applyFill="1" applyBorder="1" applyAlignment="1" applyProtection="1">
      <alignment horizontal="center" vertical="center"/>
      <protection hidden="1"/>
    </xf>
    <xf numFmtId="0" fontId="5" fillId="4" borderId="17" xfId="0" applyFont="1" applyFill="1" applyBorder="1" applyAlignment="1" applyProtection="1">
      <alignment horizontal="center" textRotation="90"/>
      <protection hidden="1"/>
    </xf>
    <xf numFmtId="0" fontId="5" fillId="4" borderId="46" xfId="0" applyFont="1" applyFill="1" applyBorder="1" applyAlignment="1" applyProtection="1">
      <alignment horizontal="center" textRotation="90"/>
      <protection hidden="1"/>
    </xf>
    <xf numFmtId="0" fontId="5" fillId="4" borderId="50" xfId="0" applyFont="1" applyFill="1" applyBorder="1" applyAlignment="1" applyProtection="1">
      <alignment horizontal="center" textRotation="90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1" fillId="4" borderId="44" xfId="0" applyFont="1" applyFill="1" applyBorder="1" applyAlignment="1" applyProtection="1">
      <alignment horizontal="center" vertical="center" wrapText="1"/>
      <protection hidden="1"/>
    </xf>
    <xf numFmtId="0" fontId="1" fillId="4" borderId="45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 applyProtection="1">
      <alignment horizontal="center" vertical="center" wrapText="1"/>
      <protection hidden="1"/>
    </xf>
    <xf numFmtId="0" fontId="1" fillId="4" borderId="43" xfId="0" applyFont="1" applyFill="1" applyBorder="1" applyAlignment="1" applyProtection="1">
      <alignment horizontal="center" vertical="center" wrapText="1"/>
      <protection hidden="1"/>
    </xf>
    <xf numFmtId="0" fontId="1" fillId="4" borderId="47" xfId="0" applyFont="1" applyFill="1" applyBorder="1" applyAlignment="1" applyProtection="1">
      <alignment horizontal="center" vertical="center" wrapText="1"/>
      <protection hidden="1"/>
    </xf>
    <xf numFmtId="0" fontId="1" fillId="4" borderId="48" xfId="0" applyFont="1" applyFill="1" applyBorder="1" applyAlignment="1" applyProtection="1">
      <alignment horizontal="center" vertical="center" wrapText="1"/>
      <protection hidden="1"/>
    </xf>
    <xf numFmtId="0" fontId="1" fillId="4" borderId="49" xfId="0" applyFont="1" applyFill="1" applyBorder="1" applyAlignment="1" applyProtection="1">
      <alignment horizontal="center" vertical="center" wrapText="1"/>
      <protection hidden="1"/>
    </xf>
    <xf numFmtId="0" fontId="12" fillId="4" borderId="17" xfId="0" applyFont="1" applyFill="1" applyBorder="1" applyAlignment="1" applyProtection="1">
      <alignment horizontal="center" vertical="center" wrapText="1"/>
      <protection hidden="1"/>
    </xf>
    <xf numFmtId="0" fontId="12" fillId="4" borderId="46" xfId="0" applyFont="1" applyFill="1" applyBorder="1" applyAlignment="1" applyProtection="1">
      <alignment horizontal="center" vertical="center" wrapText="1"/>
      <protection hidden="1"/>
    </xf>
    <xf numFmtId="0" fontId="12" fillId="4" borderId="20" xfId="0" applyFont="1" applyFill="1" applyBorder="1" applyAlignment="1" applyProtection="1">
      <alignment horizontal="center" vertical="center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0" fontId="2" fillId="4" borderId="47" xfId="0" applyFont="1" applyFill="1" applyBorder="1" applyAlignment="1" applyProtection="1">
      <alignment horizontal="center" vertical="center"/>
      <protection hidden="1"/>
    </xf>
    <xf numFmtId="0" fontId="2" fillId="4" borderId="49" xfId="0" applyFont="1" applyFill="1" applyBorder="1" applyAlignment="1" applyProtection="1">
      <alignment horizontal="center" vertical="center"/>
      <protection hidden="1"/>
    </xf>
    <xf numFmtId="0" fontId="12" fillId="4" borderId="38" xfId="0" applyFont="1" applyFill="1" applyBorder="1" applyAlignment="1" applyProtection="1">
      <alignment horizontal="center"/>
      <protection hidden="1"/>
    </xf>
    <xf numFmtId="0" fontId="12" fillId="4" borderId="42" xfId="0" applyFont="1" applyFill="1" applyBorder="1" applyAlignment="1" applyProtection="1">
      <alignment horizontal="center"/>
      <protection hidden="1"/>
    </xf>
    <xf numFmtId="0" fontId="12" fillId="4" borderId="35" xfId="0" applyFont="1" applyFill="1" applyBorder="1" applyAlignment="1" applyProtection="1">
      <alignment horizontal="center"/>
      <protection hidden="1"/>
    </xf>
    <xf numFmtId="0" fontId="12" fillId="4" borderId="20" xfId="0" applyFont="1" applyFill="1" applyBorder="1" applyAlignment="1" applyProtection="1">
      <alignment horizontal="center" vertical="center" wrapText="1"/>
      <protection hidden="1"/>
    </xf>
    <xf numFmtId="0" fontId="2" fillId="4" borderId="45" xfId="0" applyFont="1" applyFill="1" applyBorder="1" applyAlignment="1" applyProtection="1">
      <alignment horizontal="center" vertical="center" wrapText="1"/>
      <protection hidden="1"/>
    </xf>
    <xf numFmtId="0" fontId="2" fillId="4" borderId="47" xfId="0" applyFont="1" applyFill="1" applyBorder="1" applyAlignment="1" applyProtection="1">
      <alignment horizontal="center" vertical="center" wrapText="1"/>
      <protection hidden="1"/>
    </xf>
    <xf numFmtId="0" fontId="2" fillId="4" borderId="49" xfId="0" applyFont="1" applyFill="1" applyBorder="1" applyAlignment="1" applyProtection="1">
      <alignment horizontal="center" vertical="center" wrapText="1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1" fillId="4" borderId="46" xfId="0" applyFont="1" applyFill="1" applyBorder="1" applyAlignment="1" applyProtection="1">
      <alignment horizontal="center" vertical="center"/>
      <protection hidden="1"/>
    </xf>
    <xf numFmtId="0" fontId="1" fillId="4" borderId="5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43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3" fillId="2" borderId="38" xfId="0" applyNumberFormat="1" applyFont="1" applyFill="1" applyBorder="1" applyAlignment="1" applyProtection="1">
      <alignment horizontal="center" vertical="center"/>
      <protection hidden="1"/>
    </xf>
    <xf numFmtId="0" fontId="3" fillId="2" borderId="39" xfId="0" applyNumberFormat="1" applyFont="1" applyFill="1" applyBorder="1" applyAlignment="1" applyProtection="1">
      <alignment horizontal="center" vertical="center"/>
      <protection hidden="1"/>
    </xf>
    <xf numFmtId="0" fontId="3" fillId="2" borderId="26" xfId="0" applyNumberFormat="1" applyFont="1" applyFill="1" applyBorder="1" applyAlignment="1" applyProtection="1">
      <alignment horizontal="center" vertical="center"/>
      <protection hidden="1"/>
    </xf>
    <xf numFmtId="0" fontId="3" fillId="2" borderId="67" xfId="0" applyNumberFormat="1" applyFont="1" applyFill="1" applyBorder="1" applyAlignment="1" applyProtection="1">
      <alignment horizontal="center" vertical="center"/>
      <protection hidden="1"/>
    </xf>
    <xf numFmtId="0" fontId="0" fillId="3" borderId="26" xfId="0" applyNumberFormat="1" applyFill="1" applyBorder="1" applyAlignment="1" applyProtection="1">
      <alignment horizontal="center" vertical="center"/>
      <protection hidden="1"/>
    </xf>
    <xf numFmtId="0" fontId="0" fillId="3" borderId="70" xfId="0" applyNumberForma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Border="1" applyAlignment="1" applyProtection="1">
      <alignment horizontal="center" vertical="center"/>
      <protection hidden="1"/>
    </xf>
    <xf numFmtId="0" fontId="3" fillId="0" borderId="8" xfId="3" applyNumberFormat="1" applyFont="1" applyBorder="1" applyAlignment="1" applyProtection="1">
      <alignment horizontal="center" vertical="center"/>
      <protection hidden="1"/>
    </xf>
    <xf numFmtId="0" fontId="3" fillId="0" borderId="2" xfId="3" applyNumberFormat="1" applyFont="1" applyBorder="1" applyAlignment="1" applyProtection="1">
      <alignment horizontal="center" vertical="center"/>
      <protection hidden="1"/>
    </xf>
    <xf numFmtId="0" fontId="0" fillId="3" borderId="2" xfId="0" applyNumberFormat="1" applyFill="1" applyBorder="1" applyAlignment="1" applyProtection="1">
      <alignment horizontal="center" vertical="center"/>
      <protection hidden="1"/>
    </xf>
    <xf numFmtId="0" fontId="0" fillId="3" borderId="8" xfId="0" applyNumberFormat="1" applyFill="1" applyBorder="1" applyAlignment="1" applyProtection="1">
      <alignment horizontal="center" vertical="center"/>
      <protection hidden="1"/>
    </xf>
    <xf numFmtId="0" fontId="0" fillId="3" borderId="21" xfId="0" applyNumberFormat="1" applyFill="1" applyBorder="1" applyAlignment="1" applyProtection="1">
      <alignment horizontal="center" vertical="center"/>
      <protection hidden="1"/>
    </xf>
    <xf numFmtId="0" fontId="0" fillId="3" borderId="67" xfId="0" applyNumberFormat="1" applyFill="1" applyBorder="1" applyAlignment="1" applyProtection="1">
      <alignment horizontal="center" vertical="center"/>
      <protection hidden="1"/>
    </xf>
    <xf numFmtId="0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67" xfId="0" applyNumberFormat="1" applyFont="1" applyFill="1" applyBorder="1" applyAlignment="1" applyProtection="1">
      <alignment horizontal="center" vertical="center"/>
      <protection hidden="1"/>
    </xf>
    <xf numFmtId="0" fontId="0" fillId="3" borderId="7" xfId="0" applyNumberFormat="1" applyFill="1" applyBorder="1" applyAlignment="1" applyProtection="1">
      <alignment horizontal="center" vertical="center"/>
      <protection hidden="1"/>
    </xf>
    <xf numFmtId="0" fontId="0" fillId="3" borderId="1" xfId="0" applyNumberForma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2" borderId="6" xfId="3" applyNumberFormat="1" applyFont="1" applyFill="1" applyBorder="1" applyAlignment="1" applyProtection="1">
      <alignment horizontal="center" vertical="center"/>
      <protection hidden="1"/>
    </xf>
    <xf numFmtId="0" fontId="3" fillId="2" borderId="24" xfId="3" applyNumberFormat="1" applyFont="1" applyFill="1" applyBorder="1" applyAlignment="1" applyProtection="1">
      <alignment horizontal="center" vertical="center"/>
      <protection hidden="1"/>
    </xf>
    <xf numFmtId="0" fontId="3" fillId="2" borderId="53" xfId="3" applyNumberFormat="1" applyFont="1" applyFill="1" applyBorder="1" applyAlignment="1" applyProtection="1">
      <alignment horizontal="center" vertical="center"/>
      <protection hidden="1"/>
    </xf>
    <xf numFmtId="165" fontId="3" fillId="2" borderId="52" xfId="1" applyNumberFormat="1" applyFont="1" applyFill="1" applyBorder="1" applyAlignment="1" applyProtection="1">
      <alignment horizontal="center" vertical="center"/>
      <protection hidden="1"/>
    </xf>
    <xf numFmtId="0" fontId="1" fillId="2" borderId="53" xfId="0" applyFont="1" applyFill="1" applyBorder="1" applyProtection="1">
      <protection hidden="1"/>
    </xf>
    <xf numFmtId="0" fontId="1" fillId="2" borderId="59" xfId="0" applyFont="1" applyFill="1" applyBorder="1" applyProtection="1">
      <protection hidden="1"/>
    </xf>
    <xf numFmtId="0" fontId="0" fillId="3" borderId="52" xfId="0" applyNumberFormat="1" applyFill="1" applyBorder="1" applyAlignment="1" applyProtection="1">
      <alignment horizontal="center" vertical="center"/>
      <protection hidden="1"/>
    </xf>
    <xf numFmtId="0" fontId="0" fillId="3" borderId="24" xfId="0" applyNumberFormat="1" applyFill="1" applyBorder="1" applyAlignment="1" applyProtection="1">
      <alignment horizontal="center" vertical="center"/>
      <protection hidden="1"/>
    </xf>
    <xf numFmtId="0" fontId="0" fillId="3" borderId="6" xfId="0" applyNumberFormat="1" applyFill="1" applyBorder="1" applyAlignment="1" applyProtection="1">
      <alignment horizontal="center" vertical="center"/>
      <protection hidden="1"/>
    </xf>
    <xf numFmtId="0" fontId="3" fillId="0" borderId="6" xfId="3" applyNumberFormat="1" applyFont="1" applyFill="1" applyBorder="1" applyAlignment="1" applyProtection="1">
      <alignment horizontal="center" vertical="center"/>
      <protection hidden="1"/>
    </xf>
    <xf numFmtId="0" fontId="3" fillId="0" borderId="24" xfId="3" applyNumberFormat="1" applyFont="1" applyFill="1" applyBorder="1" applyAlignment="1" applyProtection="1">
      <alignment horizontal="center" vertical="center"/>
      <protection hidden="1"/>
    </xf>
    <xf numFmtId="0" fontId="9" fillId="4" borderId="38" xfId="0" applyFont="1" applyFill="1" applyBorder="1" applyAlignment="1" applyProtection="1">
      <alignment horizontal="center"/>
      <protection hidden="1"/>
    </xf>
    <xf numFmtId="0" fontId="9" fillId="4" borderId="35" xfId="0" applyFont="1" applyFill="1" applyBorder="1" applyAlignment="1" applyProtection="1">
      <alignment horizontal="center"/>
      <protection hidden="1"/>
    </xf>
    <xf numFmtId="0" fontId="9" fillId="4" borderId="42" xfId="0" applyFont="1" applyFill="1" applyBorder="1" applyAlignment="1" applyProtection="1">
      <alignment horizontal="center"/>
      <protection hidden="1"/>
    </xf>
    <xf numFmtId="0" fontId="2" fillId="4" borderId="45" xfId="0" applyFont="1" applyFill="1" applyBorder="1" applyProtection="1">
      <protection hidden="1"/>
    </xf>
    <xf numFmtId="0" fontId="2" fillId="4" borderId="47" xfId="0" applyFont="1" applyFill="1" applyBorder="1" applyProtection="1">
      <protection hidden="1"/>
    </xf>
    <xf numFmtId="0" fontId="2" fillId="4" borderId="49" xfId="0" applyFont="1" applyFill="1" applyBorder="1" applyProtection="1">
      <protection hidden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79466"/>
      <color rgb="FF9BA9B8"/>
      <color rgb="FFA4832D"/>
      <color rgb="FF1A2E3C"/>
      <color rgb="FF782834"/>
      <color rgb="FF0F3D5C"/>
      <color rgb="FFCBD7EE"/>
      <color rgb="FF1978BE"/>
      <color rgb="FF002F60"/>
      <color rgb="FF576B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24601336597717"/>
          <c:y val="0.19709586444960855"/>
          <c:w val="0.58805186303213253"/>
          <c:h val="0.5275295745624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COMPARATIVO!$D$11</c:f>
              <c:strCache>
                <c:ptCount val="1"/>
                <c:pt idx="0">
                  <c:v>Alumnos de Nuevo Ingreso</c:v>
                </c:pt>
              </c:strCache>
            </c:strRef>
          </c:tx>
          <c:spPr>
            <a:solidFill>
              <a:srgbClr val="782834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8283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A4832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1A2E3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A4832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1A2E3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A4832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1A2E3C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5.2631086260102261E-3"/>
                  <c:y val="-7.7419362704532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55330823283062E-17"/>
                  <c:y val="1.935484067613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12228381537875E-3"/>
                  <c:y val="3.870663334586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57584958183861E-3"/>
                  <c:y val="2.322580881135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935484067613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7.7419362704532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1612904405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935484067613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2.322580881135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COMPARATIVO!$D$10:$L$10</c:f>
              <c:numCache>
                <c:formatCode>General</c:formatCode>
                <c:ptCount val="9"/>
                <c:pt idx="0">
                  <c:v>2014</c:v>
                </c:pt>
                <c:pt idx="3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COMPARATIVO!$D$23:$L$23</c:f>
              <c:numCache>
                <c:formatCode>_(* #,##0_);_(* \(#,##0\);_(* "-"??_);_(@_)</c:formatCode>
                <c:ptCount val="9"/>
                <c:pt idx="0">
                  <c:v>7623</c:v>
                </c:pt>
                <c:pt idx="1">
                  <c:v>9949</c:v>
                </c:pt>
                <c:pt idx="2">
                  <c:v>17572</c:v>
                </c:pt>
                <c:pt idx="3">
                  <c:v>7939</c:v>
                </c:pt>
                <c:pt idx="4">
                  <c:v>10112</c:v>
                </c:pt>
                <c:pt idx="5">
                  <c:v>18051</c:v>
                </c:pt>
                <c:pt idx="6">
                  <c:v>8943</c:v>
                </c:pt>
                <c:pt idx="7">
                  <c:v>10397</c:v>
                </c:pt>
                <c:pt idx="8">
                  <c:v>19340</c:v>
                </c:pt>
              </c:numCache>
            </c:numRef>
          </c:val>
        </c:ser>
        <c:ser>
          <c:idx val="1"/>
          <c:order val="1"/>
          <c:tx>
            <c:strRef>
              <c:f>COMPARATIVO!$E$11</c:f>
              <c:strCache>
                <c:ptCount val="1"/>
                <c:pt idx="0">
                  <c:v>Alumnos de Reingreso</c:v>
                </c:pt>
              </c:strCache>
            </c:strRef>
          </c:tx>
          <c:spPr>
            <a:solidFill>
              <a:srgbClr val="A4832D"/>
            </a:solidFill>
          </c:spPr>
          <c:invertIfNegative val="0"/>
          <c:cat>
            <c:numRef>
              <c:f>COMPARATIVO!$D$10:$L$10</c:f>
              <c:numCache>
                <c:formatCode>General</c:formatCode>
                <c:ptCount val="9"/>
                <c:pt idx="0">
                  <c:v>2014</c:v>
                </c:pt>
                <c:pt idx="3">
                  <c:v>2015</c:v>
                </c:pt>
                <c:pt idx="6">
                  <c:v>2016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COMPARATIVO!$F$11</c:f>
              <c:strCache>
                <c:ptCount val="1"/>
                <c:pt idx="0">
                  <c:v>TOTAL POR NIVEL</c:v>
                </c:pt>
              </c:strCache>
            </c:strRef>
          </c:tx>
          <c:spPr>
            <a:solidFill>
              <a:srgbClr val="1A2E3C"/>
            </a:solidFill>
          </c:spPr>
          <c:invertIfNegative val="0"/>
          <c:cat>
            <c:numRef>
              <c:f>COMPARATIVO!$D$10:$L$10</c:f>
              <c:numCache>
                <c:formatCode>General</c:formatCode>
                <c:ptCount val="9"/>
                <c:pt idx="0">
                  <c:v>2014</c:v>
                </c:pt>
                <c:pt idx="3">
                  <c:v>2015</c:v>
                </c:pt>
                <c:pt idx="6">
                  <c:v>2016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85472"/>
        <c:axId val="148187008"/>
      </c:barChart>
      <c:catAx>
        <c:axId val="1481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60000" anchor="ctr" anchorCtr="0"/>
          <a:lstStyle/>
          <a:p>
            <a:pPr>
              <a:defRPr/>
            </a:pPr>
            <a:endParaRPr lang="es-MX"/>
          </a:p>
        </c:txPr>
        <c:crossAx val="148187008"/>
        <c:crosses val="autoZero"/>
        <c:auto val="1"/>
        <c:lblAlgn val="ctr"/>
        <c:lblOffset val="100"/>
        <c:noMultiLvlLbl val="0"/>
      </c:catAx>
      <c:valAx>
        <c:axId val="148187008"/>
        <c:scaling>
          <c:orientation val="minMax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4818547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568310540130245E-2"/>
          <c:y val="0.88220003883160159"/>
          <c:w val="0.82870092554220198"/>
          <c:h val="7.064029165763699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estudiantil que atiende la Universidad</a:t>
            </a:r>
          </a:p>
        </c:rich>
      </c:tx>
      <c:layout>
        <c:manualLayout>
          <c:xMode val="edge"/>
          <c:yMode val="edge"/>
          <c:x val="0.29768385233252881"/>
          <c:y val="3.64248567938878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50926649436224E-2"/>
          <c:y val="0.12522031989753279"/>
          <c:w val="0.8950285107491337"/>
          <c:h val="0.67289377351982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4832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2403103803480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0175767400654734E-3"/>
                  <c:y val="-2.4806207606960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2403103803480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'FEBRERO-JUNIO 2016'!$H$12:$U$13</c:f>
              <c:multiLvlStrCache>
                <c:ptCount val="13"/>
                <c:lvl>
                  <c:pt idx="8">
                    <c:v>Especialidad</c:v>
                  </c:pt>
                  <c:pt idx="10">
                    <c:v>Maestría</c:v>
                  </c:pt>
                  <c:pt idx="12">
                    <c:v>Doctorado</c:v>
                  </c:pt>
                </c:lvl>
                <c:lvl>
                  <c:pt idx="0">
                    <c:v>Secundaria</c:v>
                  </c:pt>
                  <c:pt idx="2">
                    <c:v>Preparatoria</c:v>
                  </c:pt>
                  <c:pt idx="4">
                    <c:v>Profesional Asociado</c:v>
                  </c:pt>
                  <c:pt idx="6">
                    <c:v>Licenciatura</c:v>
                  </c:pt>
                  <c:pt idx="8">
                    <c:v>Posgrado</c:v>
                  </c:pt>
                </c:lvl>
              </c:multiLvlStrCache>
            </c:multiLvlStrRef>
          </c:cat>
          <c:val>
            <c:numRef>
              <c:f>'FEBRERO-JUNIO 2016'!$H$19:$U$19</c:f>
              <c:numCache>
                <c:formatCode>General</c:formatCode>
                <c:ptCount val="14"/>
                <c:pt idx="0">
                  <c:v>560</c:v>
                </c:pt>
                <c:pt idx="2">
                  <c:v>3699</c:v>
                </c:pt>
                <c:pt idx="4">
                  <c:v>2</c:v>
                </c:pt>
                <c:pt idx="6">
                  <c:v>6965</c:v>
                </c:pt>
                <c:pt idx="8">
                  <c:v>111</c:v>
                </c:pt>
                <c:pt idx="10">
                  <c:v>1957</c:v>
                </c:pt>
                <c:pt idx="12" formatCode="_(* #,##0_);_(* \(#,##0\);_(* &quot;-&quot;??_);_(@_)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44608"/>
        <c:axId val="149050496"/>
      </c:barChart>
      <c:catAx>
        <c:axId val="1490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0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5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1.3058995766232775E-3"/>
              <c:y val="0.38229358439679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0446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 por cada campus</a:t>
            </a:r>
          </a:p>
        </c:rich>
      </c:tx>
      <c:layout>
        <c:manualLayout>
          <c:xMode val="edge"/>
          <c:yMode val="edge"/>
          <c:x val="0.36752348256345241"/>
          <c:y val="5.5420993706997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5896395139089"/>
          <c:y val="0.20466589204637844"/>
          <c:w val="0.88346544108828251"/>
          <c:h val="0.561424403344930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A2E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9520130634247646E-3"/>
                  <c:y val="-2.9169481321706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402612684950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520130634247588E-3"/>
                  <c:y val="6.4821069603792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'FEBRERO-JUNIO 2016'!$C$14:$C$18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'FEBRERO-JUNIO 2016'!$W$14:$W$18</c:f>
              <c:numCache>
                <c:formatCode>_(* #,##0_);_(* \(#,##0\);_(* "-"??_);_(@_)</c:formatCode>
                <c:ptCount val="5"/>
                <c:pt idx="0">
                  <c:v>8169</c:v>
                </c:pt>
                <c:pt idx="1">
                  <c:v>1251</c:v>
                </c:pt>
                <c:pt idx="2">
                  <c:v>1481</c:v>
                </c:pt>
                <c:pt idx="3">
                  <c:v>1071</c:v>
                </c:pt>
                <c:pt idx="4">
                  <c:v>1389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'FEBRERO-JUNIO 2016'!$C$14:$C$18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'FEBRERO-JUNIO 2016'!$X$14:$X$18</c:f>
              <c:numCache>
                <c:formatCode>_(* #,##0_);_(* \(#,##0\);_(* "-"??_);_(@_)</c:formatCode>
                <c:ptCount val="5"/>
              </c:numCache>
            </c:numRef>
          </c:val>
        </c:ser>
        <c:ser>
          <c:idx val="2"/>
          <c:order val="2"/>
          <c:invertIfNegative val="0"/>
          <c:cat>
            <c:strRef>
              <c:f>'FEBRERO-JUNIO 2016'!$C$14:$C$18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'FEBRERO-JUNIO 2016'!$Y$14:$Y$18</c:f>
              <c:numCache>
                <c:formatCode>_(* #,##0_);_(* \(#,##0\);_(*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93376"/>
        <c:axId val="149107456"/>
      </c:barChart>
      <c:catAx>
        <c:axId val="1490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10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0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1.5621892601797705E-2"/>
              <c:y val="0.402190075077826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0933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estudiantil que atiende la Universidad por nivel educativo</a:t>
            </a:r>
          </a:p>
        </c:rich>
      </c:tx>
      <c:layout>
        <c:manualLayout>
          <c:xMode val="edge"/>
          <c:yMode val="edge"/>
          <c:x val="0.14492803667672394"/>
          <c:y val="3.0303756437179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8754581913968"/>
          <c:y val="0.12912525786832724"/>
          <c:w val="0.87523155544490994"/>
          <c:h val="0.659632929594780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4832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3.0463982665729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825059101654892E-3"/>
                  <c:y val="6.4235528923943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2295868612350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84438029185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9.2219014592630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'AGOSTO-DICIEMBRE 2016'!$H$12:$U$13</c:f>
              <c:multiLvlStrCache>
                <c:ptCount val="13"/>
                <c:lvl>
                  <c:pt idx="8">
                    <c:v>Especialidad</c:v>
                  </c:pt>
                  <c:pt idx="10">
                    <c:v>Maestría</c:v>
                  </c:pt>
                  <c:pt idx="12">
                    <c:v>Doctorado</c:v>
                  </c:pt>
                </c:lvl>
                <c:lvl>
                  <c:pt idx="0">
                    <c:v>Secundaria</c:v>
                  </c:pt>
                  <c:pt idx="2">
                    <c:v>Preparatoria</c:v>
                  </c:pt>
                  <c:pt idx="4">
                    <c:v>Profesional Asociado</c:v>
                  </c:pt>
                  <c:pt idx="6">
                    <c:v>Licenciatura</c:v>
                  </c:pt>
                  <c:pt idx="8">
                    <c:v>Posgrado</c:v>
                  </c:pt>
                </c:lvl>
              </c:multiLvlStrCache>
            </c:multiLvlStrRef>
          </c:cat>
          <c:val>
            <c:numRef>
              <c:f>'AGOSTO-DICIEMBRE 2016'!$H$19:$U$19</c:f>
              <c:numCache>
                <c:formatCode>General</c:formatCode>
                <c:ptCount val="14"/>
                <c:pt idx="0">
                  <c:v>548</c:v>
                </c:pt>
                <c:pt idx="2">
                  <c:v>4015</c:v>
                </c:pt>
                <c:pt idx="4">
                  <c:v>0</c:v>
                </c:pt>
                <c:pt idx="6">
                  <c:v>8127</c:v>
                </c:pt>
                <c:pt idx="8">
                  <c:v>126</c:v>
                </c:pt>
                <c:pt idx="10">
                  <c:v>1882</c:v>
                </c:pt>
                <c:pt idx="12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82720"/>
        <c:axId val="149192704"/>
      </c:barChart>
      <c:catAx>
        <c:axId val="14918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19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9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2.0346754528024442E-2"/>
              <c:y val="0.39525764769493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182720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22" r="0.75000000000000422" t="1" header="0" footer="0"/>
    <c:pageSetup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 por cada campus</a:t>
            </a:r>
          </a:p>
        </c:rich>
      </c:tx>
      <c:layout>
        <c:manualLayout>
          <c:xMode val="edge"/>
          <c:yMode val="edge"/>
          <c:x val="0.32875601826670581"/>
          <c:y val="3.3067649045013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898435208662"/>
          <c:y val="0.16427736374704421"/>
          <c:w val="0.88337001434204487"/>
          <c:h val="0.541720501419595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A2E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229586563620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685185952574624E-3"/>
                  <c:y val="-2.7527980967544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970128954829372E-3"/>
                  <c:y val="-2.11043577962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4914861805532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062544386223374E-2"/>
                  <c:y val="-1.495642349004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'AGOSTO-DICIEMBRE 2016'!$C$14:$C$18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'AGOSTO-DICIEMBRE 2016'!$W$14:$W$18</c:f>
              <c:numCache>
                <c:formatCode>_(* #,##0_);_(* \(#,##0\);_(* "-"??_);_(@_)</c:formatCode>
                <c:ptCount val="5"/>
                <c:pt idx="0">
                  <c:v>9217</c:v>
                </c:pt>
                <c:pt idx="1">
                  <c:v>1405</c:v>
                </c:pt>
                <c:pt idx="2">
                  <c:v>1569</c:v>
                </c:pt>
                <c:pt idx="3">
                  <c:v>1084</c:v>
                </c:pt>
                <c:pt idx="4">
                  <c:v>1406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'AGOSTO-DICIEMBRE 2016'!$C$14:$C$18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'AGOSTO-DICIEMBRE 2016'!$X$14:$X$18</c:f>
              <c:numCache>
                <c:formatCode>_(* #,##0_);_(* \(#,##0\);_(* "-"??_);_(@_)</c:formatCode>
                <c:ptCount val="5"/>
              </c:numCache>
            </c:numRef>
          </c:val>
        </c:ser>
        <c:ser>
          <c:idx val="2"/>
          <c:order val="2"/>
          <c:invertIfNegative val="0"/>
          <c:cat>
            <c:strRef>
              <c:f>'AGOSTO-DICIEMBRE 2016'!$C$14:$C$18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'AGOSTO-DICIEMBRE 2016'!$Y$14:$Y$18</c:f>
              <c:numCache>
                <c:formatCode>_(* #,##0_);_(* \(#,##0\);_(*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05920"/>
        <c:axId val="149520384"/>
      </c:barChart>
      <c:catAx>
        <c:axId val="14950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 sz="1000"/>
                  <a:t>Campus</a:t>
                </a:r>
              </a:p>
            </c:rich>
          </c:tx>
          <c:layout>
            <c:manualLayout>
              <c:xMode val="edge"/>
              <c:yMode val="edge"/>
              <c:x val="0.51901683430510792"/>
              <c:y val="0.85882682311769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52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52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1.1704774936730835E-2"/>
              <c:y val="0.3307917036793199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5059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380998</xdr:colOff>
      <xdr:row>24</xdr:row>
      <xdr:rowOff>52917</xdr:rowOff>
    </xdr:from>
    <xdr:to>
      <xdr:col>8</xdr:col>
      <xdr:colOff>370416</xdr:colOff>
      <xdr:row>45</xdr:row>
      <xdr:rowOff>0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468207</xdr:colOff>
      <xdr:row>6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0.06761</cdr:x>
      <cdr:y>0.02722</cdr:y>
    </cdr:from>
    <cdr:to>
      <cdr:x>0.9269</cdr:x>
      <cdr:y>0.10968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89459" y="89293"/>
          <a:ext cx="6220374" cy="270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Arial" pitchFamily="34" charset="0"/>
              <a:cs typeface="Arial" pitchFamily="34" charset="0"/>
            </a:rPr>
            <a:t>Población atendida por la Universidad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por ciclo escolar en todos los niveles educativos.</a:t>
          </a:r>
          <a:endParaRPr lang="es-MX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23</xdr:row>
      <xdr:rowOff>190501</xdr:rowOff>
    </xdr:from>
    <xdr:to>
      <xdr:col>16</xdr:col>
      <xdr:colOff>428625</xdr:colOff>
      <xdr:row>47</xdr:row>
      <xdr:rowOff>119062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428624</xdr:colOff>
      <xdr:row>23</xdr:row>
      <xdr:rowOff>190500</xdr:rowOff>
    </xdr:from>
    <xdr:to>
      <xdr:col>44</xdr:col>
      <xdr:colOff>214311</xdr:colOff>
      <xdr:row>47</xdr:row>
      <xdr:rowOff>119062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224790</xdr:colOff>
      <xdr:row>6</xdr:row>
      <xdr:rowOff>78867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24</xdr:row>
      <xdr:rowOff>166688</xdr:rowOff>
    </xdr:from>
    <xdr:to>
      <xdr:col>18</xdr:col>
      <xdr:colOff>95250</xdr:colOff>
      <xdr:row>48</xdr:row>
      <xdr:rowOff>130969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95248</xdr:colOff>
      <xdr:row>24</xdr:row>
      <xdr:rowOff>166687</xdr:rowOff>
    </xdr:from>
    <xdr:to>
      <xdr:col>45</xdr:col>
      <xdr:colOff>273843</xdr:colOff>
      <xdr:row>48</xdr:row>
      <xdr:rowOff>130969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224790</xdr:colOff>
      <xdr:row>6</xdr:row>
      <xdr:rowOff>78867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C218"/>
  <sheetViews>
    <sheetView showGridLines="0" tabSelected="1" zoomScale="90" zoomScaleNormal="90" zoomScaleSheetLayoutView="90" workbookViewId="0">
      <selection activeCell="B11" sqref="B11"/>
    </sheetView>
  </sheetViews>
  <sheetFormatPr baseColWidth="10" defaultRowHeight="12.75" x14ac:dyDescent="0.2"/>
  <cols>
    <col min="1" max="1" width="3.5703125" style="29" customWidth="1"/>
    <col min="2" max="2" width="11.42578125" style="29"/>
    <col min="3" max="3" width="45.5703125" style="29" customWidth="1"/>
    <col min="4" max="6" width="11.42578125" style="29"/>
    <col min="7" max="9" width="11.42578125" style="29" customWidth="1"/>
    <col min="10" max="10" width="11.28515625" style="29" customWidth="1"/>
    <col min="11" max="12" width="11.42578125" style="29" customWidth="1"/>
    <col min="13" max="13" width="5.28515625" style="29" customWidth="1"/>
    <col min="14" max="14" width="11.42578125" style="29" customWidth="1"/>
    <col min="15" max="15" width="4" style="29" customWidth="1"/>
    <col min="16" max="29" width="11.42578125" style="29"/>
    <col min="30" max="30" width="11.42578125" style="29" customWidth="1"/>
    <col min="31" max="16384" width="11.42578125" style="29"/>
  </cols>
  <sheetData>
    <row r="8" spans="1:29" ht="15.75" customHeight="1" x14ac:dyDescent="0.25">
      <c r="A8" s="199" t="s">
        <v>24</v>
      </c>
      <c r="B8" s="199"/>
      <c r="C8" s="19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ht="15.75" customHeight="1" thickBot="1" x14ac:dyDescent="0.3">
      <c r="A9" s="32" t="s">
        <v>160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18.75" thickBot="1" x14ac:dyDescent="0.25">
      <c r="B10" s="17"/>
      <c r="C10" s="17"/>
      <c r="D10" s="196">
        <v>2014</v>
      </c>
      <c r="E10" s="197"/>
      <c r="F10" s="197"/>
      <c r="G10" s="196">
        <v>2015</v>
      </c>
      <c r="H10" s="197"/>
      <c r="I10" s="198"/>
      <c r="J10" s="196">
        <v>2016</v>
      </c>
      <c r="K10" s="197"/>
      <c r="L10" s="198"/>
    </row>
    <row r="11" spans="1:29" ht="41.25" customHeight="1" thickBot="1" x14ac:dyDescent="0.25">
      <c r="B11" s="165" t="s">
        <v>0</v>
      </c>
      <c r="C11" s="192" t="s">
        <v>25</v>
      </c>
      <c r="D11" s="194" t="s">
        <v>26</v>
      </c>
      <c r="E11" s="194" t="s">
        <v>27</v>
      </c>
      <c r="F11" s="193" t="s">
        <v>36</v>
      </c>
      <c r="G11" s="166" t="s">
        <v>26</v>
      </c>
      <c r="H11" s="166" t="s">
        <v>27</v>
      </c>
      <c r="I11" s="167" t="s">
        <v>36</v>
      </c>
      <c r="J11" s="166" t="s">
        <v>26</v>
      </c>
      <c r="K11" s="166" t="s">
        <v>27</v>
      </c>
      <c r="L11" s="167" t="s">
        <v>36</v>
      </c>
    </row>
    <row r="12" spans="1:29" ht="20.100000000000001" customHeight="1" x14ac:dyDescent="0.2">
      <c r="B12" s="61">
        <v>1</v>
      </c>
      <c r="C12" s="62" t="s">
        <v>28</v>
      </c>
      <c r="D12" s="1">
        <v>194</v>
      </c>
      <c r="E12" s="2">
        <v>370</v>
      </c>
      <c r="F12" s="3">
        <v>564</v>
      </c>
      <c r="G12" s="1">
        <v>185</v>
      </c>
      <c r="H12" s="2">
        <v>372</v>
      </c>
      <c r="I12" s="21">
        <v>557</v>
      </c>
      <c r="J12" s="1">
        <v>177</v>
      </c>
      <c r="K12" s="2">
        <f>L12-J12</f>
        <v>371</v>
      </c>
      <c r="L12" s="25">
        <v>548</v>
      </c>
    </row>
    <row r="13" spans="1:29" ht="20.100000000000001" customHeight="1" x14ac:dyDescent="0.2">
      <c r="B13" s="63">
        <v>2</v>
      </c>
      <c r="C13" s="8" t="s">
        <v>29</v>
      </c>
      <c r="D13" s="4">
        <v>1490</v>
      </c>
      <c r="E13" s="5">
        <v>2419</v>
      </c>
      <c r="F13" s="6">
        <v>3909</v>
      </c>
      <c r="G13" s="4">
        <v>1465</v>
      </c>
      <c r="H13" s="5">
        <v>2469</v>
      </c>
      <c r="I13" s="7">
        <v>3934</v>
      </c>
      <c r="J13" s="4">
        <v>1474</v>
      </c>
      <c r="K13" s="5">
        <f t="shared" ref="K13:K15" si="0">L13-J13</f>
        <v>2541</v>
      </c>
      <c r="L13" s="23">
        <v>4015</v>
      </c>
    </row>
    <row r="14" spans="1:29" ht="20.100000000000001" customHeight="1" x14ac:dyDescent="0.2">
      <c r="B14" s="63">
        <v>3</v>
      </c>
      <c r="C14" s="8" t="s">
        <v>40</v>
      </c>
      <c r="D14" s="4">
        <v>12</v>
      </c>
      <c r="E14" s="5">
        <v>28</v>
      </c>
      <c r="F14" s="6">
        <v>40</v>
      </c>
      <c r="G14" s="4">
        <v>0</v>
      </c>
      <c r="H14" s="5">
        <v>6</v>
      </c>
      <c r="I14" s="7">
        <v>6</v>
      </c>
      <c r="J14" s="4">
        <v>0</v>
      </c>
      <c r="K14" s="5">
        <f t="shared" si="0"/>
        <v>0</v>
      </c>
      <c r="L14" s="23">
        <v>0</v>
      </c>
    </row>
    <row r="15" spans="1:29" ht="20.100000000000001" customHeight="1" x14ac:dyDescent="0.2">
      <c r="B15" s="63">
        <v>4</v>
      </c>
      <c r="C15" s="8" t="s">
        <v>30</v>
      </c>
      <c r="D15" s="4">
        <v>2355</v>
      </c>
      <c r="E15" s="5">
        <v>5216</v>
      </c>
      <c r="F15" s="6">
        <v>7571</v>
      </c>
      <c r="G15" s="4">
        <v>2314</v>
      </c>
      <c r="H15" s="5">
        <v>5481</v>
      </c>
      <c r="I15" s="7">
        <v>7795</v>
      </c>
      <c r="J15" s="4">
        <v>2393</v>
      </c>
      <c r="K15" s="5">
        <f t="shared" si="0"/>
        <v>5734</v>
      </c>
      <c r="L15" s="23">
        <v>8127</v>
      </c>
    </row>
    <row r="16" spans="1:29" ht="20.100000000000001" customHeight="1" thickBot="1" x14ac:dyDescent="0.25">
      <c r="B16" s="64">
        <v>5</v>
      </c>
      <c r="C16" s="65" t="s">
        <v>31</v>
      </c>
      <c r="D16" s="9">
        <v>1308</v>
      </c>
      <c r="E16" s="10">
        <v>1916</v>
      </c>
      <c r="F16" s="11">
        <v>3224</v>
      </c>
      <c r="G16" s="4">
        <v>1239</v>
      </c>
      <c r="H16" s="5">
        <v>1784</v>
      </c>
      <c r="I16" s="22">
        <v>3023</v>
      </c>
      <c r="J16" s="4">
        <v>1307</v>
      </c>
      <c r="K16" s="5">
        <v>1751</v>
      </c>
      <c r="L16" s="23">
        <f>SUM(J16:K16)</f>
        <v>3058</v>
      </c>
    </row>
    <row r="17" spans="2:12" ht="20.100000000000001" customHeight="1" thickBot="1" x14ac:dyDescent="0.25">
      <c r="B17" s="207" t="s">
        <v>32</v>
      </c>
      <c r="C17" s="208"/>
      <c r="D17" s="34">
        <f t="shared" ref="D17:F17" si="1">SUM(D12:D16)</f>
        <v>5359</v>
      </c>
      <c r="E17" s="35">
        <f t="shared" si="1"/>
        <v>9949</v>
      </c>
      <c r="F17" s="36">
        <f t="shared" si="1"/>
        <v>15308</v>
      </c>
      <c r="G17" s="37">
        <f t="shared" ref="G17:I17" si="2">SUM(G12:G16)</f>
        <v>5203</v>
      </c>
      <c r="H17" s="38">
        <f t="shared" si="2"/>
        <v>10112</v>
      </c>
      <c r="I17" s="36">
        <f t="shared" si="2"/>
        <v>15315</v>
      </c>
      <c r="J17" s="39">
        <f>SUM(J12:J16)</f>
        <v>5351</v>
      </c>
      <c r="K17" s="40">
        <f>SUM(K12:K16)</f>
        <v>10397</v>
      </c>
      <c r="L17" s="41">
        <f>SUM(L12:L16)</f>
        <v>15748</v>
      </c>
    </row>
    <row r="18" spans="2:12" ht="6" customHeight="1" thickBot="1" x14ac:dyDescent="0.25">
      <c r="B18" s="18"/>
      <c r="C18" s="18"/>
      <c r="D18" s="18"/>
      <c r="E18" s="18"/>
      <c r="F18" s="18"/>
      <c r="G18" s="27"/>
      <c r="H18" s="18"/>
      <c r="I18" s="28"/>
      <c r="J18" s="27"/>
      <c r="K18" s="18"/>
      <c r="L18" s="28"/>
    </row>
    <row r="19" spans="2:12" ht="20.100000000000001" customHeight="1" x14ac:dyDescent="0.2">
      <c r="B19" s="66">
        <v>6</v>
      </c>
      <c r="C19" s="67" t="s">
        <v>33</v>
      </c>
      <c r="D19" s="1">
        <v>100</v>
      </c>
      <c r="E19" s="2"/>
      <c r="F19" s="3">
        <v>100</v>
      </c>
      <c r="G19" s="1">
        <v>90</v>
      </c>
      <c r="H19" s="2"/>
      <c r="I19" s="21">
        <v>90</v>
      </c>
      <c r="J19" s="1">
        <v>94</v>
      </c>
      <c r="K19" s="2"/>
      <c r="L19" s="25">
        <v>94</v>
      </c>
    </row>
    <row r="20" spans="2:12" ht="20.100000000000001" customHeight="1" thickBot="1" x14ac:dyDescent="0.25">
      <c r="B20" s="68">
        <v>7</v>
      </c>
      <c r="C20" s="69" t="s">
        <v>34</v>
      </c>
      <c r="D20" s="12">
        <v>2164</v>
      </c>
      <c r="E20" s="13"/>
      <c r="F20" s="14">
        <v>2164</v>
      </c>
      <c r="G20" s="12">
        <v>2646</v>
      </c>
      <c r="H20" s="13"/>
      <c r="I20" s="127">
        <v>2646</v>
      </c>
      <c r="J20" s="9">
        <v>3498</v>
      </c>
      <c r="K20" s="10"/>
      <c r="L20" s="125">
        <v>3498</v>
      </c>
    </row>
    <row r="21" spans="2:12" ht="20.100000000000001" customHeight="1" thickBot="1" x14ac:dyDescent="0.25">
      <c r="B21" s="200" t="s">
        <v>32</v>
      </c>
      <c r="C21" s="201"/>
      <c r="D21" s="42">
        <f>SUM(D19:D20)</f>
        <v>2264</v>
      </c>
      <c r="E21" s="43"/>
      <c r="F21" s="44">
        <f>SUM(F19:F20)</f>
        <v>2264</v>
      </c>
      <c r="G21" s="45">
        <f>SUM(G19:G20)</f>
        <v>2736</v>
      </c>
      <c r="H21" s="44"/>
      <c r="I21" s="46">
        <f t="shared" ref="I21" si="3">SUM(I19:I20)</f>
        <v>2736</v>
      </c>
      <c r="J21" s="47">
        <f>SUM(J19:J20)</f>
        <v>3592</v>
      </c>
      <c r="K21" s="48"/>
      <c r="L21" s="41">
        <f>SUM(L19:L20)</f>
        <v>3592</v>
      </c>
    </row>
    <row r="22" spans="2:12" ht="3.75" customHeight="1" thickBot="1" x14ac:dyDescent="0.25">
      <c r="B22" s="18"/>
      <c r="C22" s="18"/>
      <c r="D22" s="18"/>
      <c r="E22" s="18"/>
      <c r="F22" s="18"/>
      <c r="G22" s="27"/>
      <c r="H22" s="18"/>
      <c r="I22" s="28"/>
      <c r="J22" s="27"/>
      <c r="K22" s="18"/>
      <c r="L22" s="28"/>
    </row>
    <row r="23" spans="2:12" ht="24.95" customHeight="1" thickBot="1" x14ac:dyDescent="0.25">
      <c r="B23" s="205" t="s">
        <v>35</v>
      </c>
      <c r="C23" s="206"/>
      <c r="D23" s="168">
        <f>D17+D21</f>
        <v>7623</v>
      </c>
      <c r="E23" s="169">
        <f t="shared" ref="E23" si="4">E17+E21</f>
        <v>9949</v>
      </c>
      <c r="F23" s="170">
        <f>F17+F21</f>
        <v>17572</v>
      </c>
      <c r="G23" s="168">
        <f>G17+G21</f>
        <v>7939</v>
      </c>
      <c r="H23" s="169">
        <f>H17+H21</f>
        <v>10112</v>
      </c>
      <c r="I23" s="170">
        <f>I17+I21</f>
        <v>18051</v>
      </c>
      <c r="J23" s="171">
        <f t="shared" ref="J23:K23" si="5">J17+J21</f>
        <v>8943</v>
      </c>
      <c r="K23" s="172">
        <f t="shared" si="5"/>
        <v>10397</v>
      </c>
      <c r="L23" s="173">
        <f>L17+L21</f>
        <v>19340</v>
      </c>
    </row>
    <row r="47" spans="1:4" ht="15" x14ac:dyDescent="0.25">
      <c r="A47" s="49" t="s">
        <v>161</v>
      </c>
      <c r="B47" s="50"/>
      <c r="C47" s="50"/>
      <c r="D47" s="50"/>
    </row>
    <row r="48" spans="1:4" ht="13.5" thickBot="1" x14ac:dyDescent="0.25"/>
    <row r="49" spans="2:16" ht="13.5" thickBot="1" x14ac:dyDescent="0.25">
      <c r="C49" s="223" t="s">
        <v>50</v>
      </c>
      <c r="D49" s="220" t="s">
        <v>162</v>
      </c>
      <c r="E49" s="221"/>
      <c r="F49" s="222"/>
    </row>
    <row r="50" spans="2:16" ht="28.5" customHeight="1" thickBot="1" x14ac:dyDescent="0.25">
      <c r="B50" s="51"/>
      <c r="C50" s="224"/>
      <c r="D50" s="174" t="s">
        <v>48</v>
      </c>
      <c r="E50" s="175" t="s">
        <v>49</v>
      </c>
      <c r="F50" s="176" t="s">
        <v>51</v>
      </c>
      <c r="G50" s="51"/>
      <c r="I50" s="52"/>
      <c r="J50" s="52"/>
      <c r="K50" s="52"/>
      <c r="L50" s="52"/>
      <c r="M50" s="52"/>
      <c r="O50" s="52"/>
      <c r="P50" s="51"/>
    </row>
    <row r="51" spans="2:16" ht="13.5" thickBot="1" x14ac:dyDescent="0.25">
      <c r="B51" s="51"/>
      <c r="C51" s="212" t="s">
        <v>28</v>
      </c>
      <c r="D51" s="213"/>
      <c r="E51" s="213"/>
      <c r="F51" s="214"/>
      <c r="G51" s="51"/>
      <c r="I51" s="52"/>
      <c r="J51" s="52"/>
      <c r="K51" s="52"/>
      <c r="L51" s="52"/>
      <c r="M51" s="52"/>
      <c r="O51" s="52"/>
      <c r="P51" s="51"/>
    </row>
    <row r="52" spans="2:16" x14ac:dyDescent="0.2">
      <c r="B52" s="51"/>
      <c r="C52" s="89" t="s">
        <v>55</v>
      </c>
      <c r="D52" s="121">
        <v>177</v>
      </c>
      <c r="E52" s="72">
        <f>F52-D52</f>
        <v>371</v>
      </c>
      <c r="F52" s="122">
        <v>548</v>
      </c>
      <c r="G52" s="52"/>
      <c r="I52" s="52"/>
      <c r="J52" s="52"/>
      <c r="K52" s="52"/>
      <c r="L52" s="52"/>
      <c r="M52" s="52"/>
      <c r="O52" s="52"/>
      <c r="P52" s="51"/>
    </row>
    <row r="53" spans="2:16" ht="13.5" thickBot="1" x14ac:dyDescent="0.25">
      <c r="B53" s="51"/>
      <c r="C53" s="136" t="s">
        <v>103</v>
      </c>
      <c r="D53" s="137">
        <v>177</v>
      </c>
      <c r="E53" s="138">
        <f>E52</f>
        <v>371</v>
      </c>
      <c r="F53" s="139">
        <v>548</v>
      </c>
      <c r="G53" s="52"/>
      <c r="I53" s="52"/>
      <c r="J53" s="52"/>
      <c r="K53" s="52"/>
      <c r="L53" s="52"/>
      <c r="M53" s="52"/>
      <c r="O53" s="52"/>
      <c r="P53" s="51"/>
    </row>
    <row r="54" spans="2:16" ht="13.5" thickBot="1" x14ac:dyDescent="0.25">
      <c r="B54" s="51"/>
      <c r="C54" s="202" t="s">
        <v>29</v>
      </c>
      <c r="D54" s="215"/>
      <c r="E54" s="215"/>
      <c r="F54" s="216"/>
      <c r="G54" s="52"/>
      <c r="I54" s="52"/>
      <c r="J54" s="52"/>
      <c r="K54" s="52"/>
      <c r="L54" s="52"/>
      <c r="M54" s="52"/>
      <c r="O54" s="52"/>
      <c r="P54" s="51"/>
    </row>
    <row r="55" spans="2:16" x14ac:dyDescent="0.2">
      <c r="B55" s="51"/>
      <c r="C55" s="54" t="s">
        <v>56</v>
      </c>
      <c r="D55" s="55">
        <v>192</v>
      </c>
      <c r="E55" s="55">
        <f t="shared" ref="E55:E58" si="6">F55-D55</f>
        <v>344</v>
      </c>
      <c r="F55" s="90">
        <v>536</v>
      </c>
      <c r="G55" s="52"/>
      <c r="I55" s="52"/>
      <c r="J55" s="52"/>
      <c r="K55" s="52"/>
      <c r="L55" s="52"/>
      <c r="M55" s="52"/>
      <c r="O55" s="52"/>
      <c r="P55" s="51"/>
    </row>
    <row r="56" spans="2:16" x14ac:dyDescent="0.2">
      <c r="B56" s="51"/>
      <c r="C56" s="56" t="s">
        <v>57</v>
      </c>
      <c r="D56" s="53">
        <v>540</v>
      </c>
      <c r="E56" s="53">
        <f t="shared" si="6"/>
        <v>1029</v>
      </c>
      <c r="F56" s="75">
        <v>1569</v>
      </c>
      <c r="G56" s="52"/>
      <c r="I56" s="52"/>
      <c r="J56" s="52"/>
      <c r="K56" s="52"/>
      <c r="L56" s="52"/>
      <c r="M56" s="52"/>
      <c r="O56" s="52"/>
      <c r="P56" s="51"/>
    </row>
    <row r="57" spans="2:16" x14ac:dyDescent="0.2">
      <c r="B57" s="51"/>
      <c r="C57" s="56" t="s">
        <v>58</v>
      </c>
      <c r="D57" s="53">
        <v>567</v>
      </c>
      <c r="E57" s="53">
        <f t="shared" si="6"/>
        <v>838</v>
      </c>
      <c r="F57" s="75">
        <v>1405</v>
      </c>
      <c r="G57" s="52"/>
      <c r="I57" s="52"/>
      <c r="J57" s="52"/>
      <c r="K57" s="52"/>
      <c r="L57" s="52"/>
      <c r="M57" s="52"/>
      <c r="O57" s="52"/>
      <c r="P57" s="51"/>
    </row>
    <row r="58" spans="2:16" x14ac:dyDescent="0.2">
      <c r="B58" s="51"/>
      <c r="C58" s="56" t="s">
        <v>59</v>
      </c>
      <c r="D58" s="53">
        <v>175</v>
      </c>
      <c r="E58" s="53">
        <f t="shared" si="6"/>
        <v>330</v>
      </c>
      <c r="F58" s="75">
        <v>505</v>
      </c>
      <c r="G58" s="52"/>
      <c r="I58" s="52"/>
      <c r="J58" s="52"/>
      <c r="K58" s="52"/>
      <c r="L58" s="52"/>
      <c r="M58" s="52"/>
      <c r="O58" s="52"/>
      <c r="P58" s="51"/>
    </row>
    <row r="59" spans="2:16" ht="13.5" thickBot="1" x14ac:dyDescent="0.25">
      <c r="B59" s="51"/>
      <c r="C59" s="140" t="s">
        <v>104</v>
      </c>
      <c r="D59" s="141">
        <f>SUM(D55:D58)</f>
        <v>1474</v>
      </c>
      <c r="E59" s="141">
        <f>SUM(E55:E58)</f>
        <v>2541</v>
      </c>
      <c r="F59" s="142">
        <f>SUM(F55:F58)</f>
        <v>4015</v>
      </c>
      <c r="G59" s="52"/>
      <c r="I59" s="52"/>
      <c r="J59" s="52"/>
      <c r="K59" s="52"/>
      <c r="L59" s="52"/>
      <c r="M59" s="52"/>
      <c r="O59" s="52"/>
      <c r="P59" s="51"/>
    </row>
    <row r="60" spans="2:16" ht="13.5" thickBot="1" x14ac:dyDescent="0.25">
      <c r="B60" s="51"/>
      <c r="C60" s="212" t="s">
        <v>52</v>
      </c>
      <c r="D60" s="213"/>
      <c r="E60" s="213"/>
      <c r="F60" s="214"/>
      <c r="G60" s="52"/>
      <c r="I60" s="52"/>
      <c r="J60" s="52"/>
      <c r="K60" s="52"/>
      <c r="L60" s="52"/>
      <c r="M60" s="52"/>
      <c r="O60" s="52"/>
      <c r="P60" s="51"/>
    </row>
    <row r="61" spans="2:16" x14ac:dyDescent="0.2">
      <c r="C61" s="57" t="s">
        <v>114</v>
      </c>
      <c r="D61" s="72">
        <v>71</v>
      </c>
      <c r="E61" s="72">
        <f t="shared" ref="E61:E91" si="7">F61-D61</f>
        <v>173</v>
      </c>
      <c r="F61" s="73">
        <v>244</v>
      </c>
    </row>
    <row r="62" spans="2:16" x14ac:dyDescent="0.2">
      <c r="C62" s="58" t="s">
        <v>115</v>
      </c>
      <c r="D62" s="74">
        <v>103</v>
      </c>
      <c r="E62" s="74">
        <f t="shared" si="7"/>
        <v>284</v>
      </c>
      <c r="F62" s="75">
        <v>387</v>
      </c>
    </row>
    <row r="63" spans="2:16" x14ac:dyDescent="0.2">
      <c r="C63" s="58" t="s">
        <v>116</v>
      </c>
      <c r="D63" s="74">
        <v>93</v>
      </c>
      <c r="E63" s="74">
        <f t="shared" si="7"/>
        <v>185</v>
      </c>
      <c r="F63" s="75">
        <v>278</v>
      </c>
    </row>
    <row r="64" spans="2:16" x14ac:dyDescent="0.2">
      <c r="C64" s="58" t="s">
        <v>117</v>
      </c>
      <c r="D64" s="74">
        <v>32</v>
      </c>
      <c r="E64" s="74">
        <f t="shared" si="7"/>
        <v>92</v>
      </c>
      <c r="F64" s="75">
        <v>124</v>
      </c>
    </row>
    <row r="65" spans="3:6" x14ac:dyDescent="0.2">
      <c r="C65" s="58" t="s">
        <v>118</v>
      </c>
      <c r="D65" s="74">
        <v>48</v>
      </c>
      <c r="E65" s="74">
        <f t="shared" si="7"/>
        <v>136</v>
      </c>
      <c r="F65" s="75">
        <v>184</v>
      </c>
    </row>
    <row r="66" spans="3:6" x14ac:dyDescent="0.2">
      <c r="C66" s="58" t="s">
        <v>42</v>
      </c>
      <c r="D66" s="74">
        <v>155</v>
      </c>
      <c r="E66" s="74">
        <f t="shared" si="7"/>
        <v>415</v>
      </c>
      <c r="F66" s="75">
        <v>570</v>
      </c>
    </row>
    <row r="67" spans="3:6" x14ac:dyDescent="0.2">
      <c r="C67" s="58" t="s">
        <v>119</v>
      </c>
      <c r="D67" s="74">
        <v>176</v>
      </c>
      <c r="E67" s="74">
        <f t="shared" si="7"/>
        <v>497</v>
      </c>
      <c r="F67" s="75">
        <v>673</v>
      </c>
    </row>
    <row r="68" spans="3:6" x14ac:dyDescent="0.2">
      <c r="C68" s="58" t="s">
        <v>43</v>
      </c>
      <c r="D68" s="74">
        <v>122</v>
      </c>
      <c r="E68" s="74">
        <f t="shared" si="7"/>
        <v>349</v>
      </c>
      <c r="F68" s="75">
        <v>471</v>
      </c>
    </row>
    <row r="69" spans="3:6" x14ac:dyDescent="0.2">
      <c r="C69" s="58" t="s">
        <v>120</v>
      </c>
      <c r="D69" s="74">
        <v>100</v>
      </c>
      <c r="E69" s="74">
        <f t="shared" si="7"/>
        <v>243</v>
      </c>
      <c r="F69" s="75">
        <v>343</v>
      </c>
    </row>
    <row r="70" spans="3:6" x14ac:dyDescent="0.2">
      <c r="C70" s="58" t="s">
        <v>44</v>
      </c>
      <c r="D70" s="76">
        <v>64</v>
      </c>
      <c r="E70" s="74">
        <f t="shared" si="7"/>
        <v>167</v>
      </c>
      <c r="F70" s="75">
        <v>231</v>
      </c>
    </row>
    <row r="71" spans="3:6" x14ac:dyDescent="0.2">
      <c r="C71" s="58" t="s">
        <v>45</v>
      </c>
      <c r="D71" s="76">
        <v>106</v>
      </c>
      <c r="E71" s="74">
        <f t="shared" si="7"/>
        <v>268</v>
      </c>
      <c r="F71" s="75">
        <v>374</v>
      </c>
    </row>
    <row r="72" spans="3:6" x14ac:dyDescent="0.2">
      <c r="C72" s="58" t="s">
        <v>46</v>
      </c>
      <c r="D72" s="74">
        <v>105</v>
      </c>
      <c r="E72" s="74">
        <f t="shared" si="7"/>
        <v>218</v>
      </c>
      <c r="F72" s="75">
        <v>323</v>
      </c>
    </row>
    <row r="73" spans="3:6" x14ac:dyDescent="0.2">
      <c r="C73" s="58" t="s">
        <v>47</v>
      </c>
      <c r="D73" s="74">
        <v>14</v>
      </c>
      <c r="E73" s="74">
        <f t="shared" si="7"/>
        <v>24</v>
      </c>
      <c r="F73" s="75">
        <v>38</v>
      </c>
    </row>
    <row r="74" spans="3:6" x14ac:dyDescent="0.2">
      <c r="C74" s="58" t="s">
        <v>121</v>
      </c>
      <c r="D74" s="74">
        <v>0</v>
      </c>
      <c r="E74" s="74">
        <f t="shared" si="7"/>
        <v>136</v>
      </c>
      <c r="F74" s="75">
        <v>136</v>
      </c>
    </row>
    <row r="75" spans="3:6" x14ac:dyDescent="0.2">
      <c r="C75" s="58" t="s">
        <v>122</v>
      </c>
      <c r="D75" s="74">
        <v>85</v>
      </c>
      <c r="E75" s="74">
        <f t="shared" si="7"/>
        <v>134</v>
      </c>
      <c r="F75" s="75">
        <v>219</v>
      </c>
    </row>
    <row r="76" spans="3:6" x14ac:dyDescent="0.2">
      <c r="C76" s="58" t="s">
        <v>123</v>
      </c>
      <c r="D76" s="74">
        <v>18</v>
      </c>
      <c r="E76" s="74">
        <f t="shared" si="7"/>
        <v>52</v>
      </c>
      <c r="F76" s="75">
        <v>70</v>
      </c>
    </row>
    <row r="77" spans="3:6" x14ac:dyDescent="0.2">
      <c r="C77" s="58" t="s">
        <v>77</v>
      </c>
      <c r="D77" s="74">
        <v>21</v>
      </c>
      <c r="E77" s="74">
        <f t="shared" si="7"/>
        <v>57</v>
      </c>
      <c r="F77" s="75">
        <v>78</v>
      </c>
    </row>
    <row r="78" spans="3:6" x14ac:dyDescent="0.2">
      <c r="C78" s="58" t="s">
        <v>124</v>
      </c>
      <c r="D78" s="74">
        <v>53</v>
      </c>
      <c r="E78" s="74">
        <f t="shared" si="7"/>
        <v>106</v>
      </c>
      <c r="F78" s="75">
        <v>159</v>
      </c>
    </row>
    <row r="79" spans="3:6" x14ac:dyDescent="0.2">
      <c r="C79" s="58" t="s">
        <v>97</v>
      </c>
      <c r="D79" s="74">
        <v>92</v>
      </c>
      <c r="E79" s="74">
        <f t="shared" si="7"/>
        <v>231</v>
      </c>
      <c r="F79" s="75">
        <v>323</v>
      </c>
    </row>
    <row r="80" spans="3:6" x14ac:dyDescent="0.2">
      <c r="C80" s="58" t="s">
        <v>125</v>
      </c>
      <c r="D80" s="74">
        <v>196</v>
      </c>
      <c r="E80" s="74">
        <f t="shared" si="7"/>
        <v>306</v>
      </c>
      <c r="F80" s="75">
        <v>502</v>
      </c>
    </row>
    <row r="81" spans="3:14" x14ac:dyDescent="0.2">
      <c r="C81" s="58" t="s">
        <v>126</v>
      </c>
      <c r="D81" s="74">
        <v>90</v>
      </c>
      <c r="E81" s="74">
        <f t="shared" si="7"/>
        <v>296</v>
      </c>
      <c r="F81" s="75">
        <v>386</v>
      </c>
    </row>
    <row r="82" spans="3:14" x14ac:dyDescent="0.2">
      <c r="C82" s="58" t="s">
        <v>127</v>
      </c>
      <c r="D82" s="74">
        <v>46</v>
      </c>
      <c r="E82" s="74">
        <f t="shared" si="7"/>
        <v>76</v>
      </c>
      <c r="F82" s="75">
        <v>122</v>
      </c>
    </row>
    <row r="83" spans="3:14" x14ac:dyDescent="0.2">
      <c r="C83" s="58" t="s">
        <v>128</v>
      </c>
      <c r="D83" s="74">
        <v>29</v>
      </c>
      <c r="E83" s="74">
        <f t="shared" si="7"/>
        <v>124</v>
      </c>
      <c r="F83" s="75">
        <v>153</v>
      </c>
    </row>
    <row r="84" spans="3:14" x14ac:dyDescent="0.2">
      <c r="C84" s="58" t="s">
        <v>129</v>
      </c>
      <c r="D84" s="74">
        <v>46</v>
      </c>
      <c r="E84" s="74">
        <f t="shared" si="7"/>
        <v>133</v>
      </c>
      <c r="F84" s="75">
        <v>179</v>
      </c>
    </row>
    <row r="85" spans="3:14" x14ac:dyDescent="0.2">
      <c r="C85" s="58" t="s">
        <v>130</v>
      </c>
      <c r="D85" s="74">
        <v>50</v>
      </c>
      <c r="E85" s="74">
        <f t="shared" si="7"/>
        <v>113</v>
      </c>
      <c r="F85" s="75">
        <v>163</v>
      </c>
    </row>
    <row r="86" spans="3:14" x14ac:dyDescent="0.2">
      <c r="C86" s="58" t="s">
        <v>112</v>
      </c>
      <c r="D86" s="74">
        <v>55</v>
      </c>
      <c r="E86" s="74">
        <f t="shared" si="7"/>
        <v>81</v>
      </c>
      <c r="F86" s="75">
        <v>136</v>
      </c>
    </row>
    <row r="87" spans="3:14" x14ac:dyDescent="0.2">
      <c r="C87" s="58" t="s">
        <v>113</v>
      </c>
      <c r="D87" s="74">
        <v>0</v>
      </c>
      <c r="E87" s="74">
        <f t="shared" si="7"/>
        <v>28</v>
      </c>
      <c r="F87" s="75">
        <v>28</v>
      </c>
    </row>
    <row r="88" spans="3:14" x14ac:dyDescent="0.2">
      <c r="C88" s="59" t="s">
        <v>131</v>
      </c>
      <c r="D88" s="123">
        <v>77</v>
      </c>
      <c r="E88" s="123">
        <f t="shared" si="7"/>
        <v>220</v>
      </c>
      <c r="F88" s="75">
        <v>297</v>
      </c>
    </row>
    <row r="89" spans="3:14" x14ac:dyDescent="0.2">
      <c r="C89" s="145" t="s">
        <v>157</v>
      </c>
      <c r="D89" s="78">
        <v>98</v>
      </c>
      <c r="E89" s="195">
        <f t="shared" si="7"/>
        <v>83</v>
      </c>
      <c r="F89" s="79">
        <v>181</v>
      </c>
    </row>
    <row r="90" spans="3:14" x14ac:dyDescent="0.2">
      <c r="C90" s="134" t="s">
        <v>186</v>
      </c>
      <c r="D90" s="78">
        <v>40</v>
      </c>
      <c r="E90" s="74">
        <f t="shared" si="7"/>
        <v>0</v>
      </c>
      <c r="F90" s="79">
        <v>40</v>
      </c>
    </row>
    <row r="91" spans="3:14" ht="13.5" thickBot="1" x14ac:dyDescent="0.25">
      <c r="C91" s="162" t="s">
        <v>184</v>
      </c>
      <c r="D91" s="87">
        <v>15</v>
      </c>
      <c r="E91" s="195">
        <f t="shared" si="7"/>
        <v>29</v>
      </c>
      <c r="F91" s="88">
        <v>44</v>
      </c>
    </row>
    <row r="92" spans="3:14" ht="13.5" thickBot="1" x14ac:dyDescent="0.25">
      <c r="C92" s="202" t="s">
        <v>53</v>
      </c>
      <c r="D92" s="215"/>
      <c r="E92" s="215"/>
      <c r="F92" s="216"/>
      <c r="G92" s="80"/>
      <c r="H92" s="80"/>
      <c r="I92" s="80"/>
      <c r="J92" s="80"/>
      <c r="K92" s="80"/>
      <c r="L92" s="80"/>
      <c r="M92" s="80"/>
      <c r="N92" s="80"/>
    </row>
    <row r="93" spans="3:14" x14ac:dyDescent="0.2">
      <c r="C93" s="57" t="s">
        <v>114</v>
      </c>
      <c r="D93" s="72">
        <v>10</v>
      </c>
      <c r="E93" s="72">
        <f>F93-D93</f>
        <v>38</v>
      </c>
      <c r="F93" s="73">
        <v>48</v>
      </c>
    </row>
    <row r="94" spans="3:14" x14ac:dyDescent="0.2">
      <c r="C94" s="58" t="s">
        <v>119</v>
      </c>
      <c r="D94" s="74">
        <v>41</v>
      </c>
      <c r="E94" s="74">
        <f t="shared" ref="E94:E106" si="8">F94-D94</f>
        <v>102</v>
      </c>
      <c r="F94" s="75">
        <v>143</v>
      </c>
    </row>
    <row r="95" spans="3:14" x14ac:dyDescent="0.2">
      <c r="C95" s="58" t="s">
        <v>121</v>
      </c>
      <c r="D95" s="74">
        <v>0</v>
      </c>
      <c r="E95" s="74">
        <f t="shared" si="8"/>
        <v>12</v>
      </c>
      <c r="F95" s="75">
        <v>12</v>
      </c>
    </row>
    <row r="96" spans="3:14" x14ac:dyDescent="0.2">
      <c r="C96" s="58" t="s">
        <v>97</v>
      </c>
      <c r="D96" s="74">
        <v>13</v>
      </c>
      <c r="E96" s="74">
        <f t="shared" si="8"/>
        <v>42</v>
      </c>
      <c r="F96" s="75">
        <v>55</v>
      </c>
    </row>
    <row r="97" spans="3:10" x14ac:dyDescent="0.2">
      <c r="C97" s="58" t="s">
        <v>125</v>
      </c>
      <c r="D97" s="74">
        <v>31</v>
      </c>
      <c r="E97" s="74">
        <f t="shared" si="8"/>
        <v>55</v>
      </c>
      <c r="F97" s="75">
        <v>86</v>
      </c>
    </row>
    <row r="98" spans="3:10" x14ac:dyDescent="0.2">
      <c r="C98" s="58" t="s">
        <v>77</v>
      </c>
      <c r="D98" s="74">
        <v>0</v>
      </c>
      <c r="E98" s="74">
        <f t="shared" si="8"/>
        <v>0</v>
      </c>
      <c r="F98" s="75">
        <v>0</v>
      </c>
    </row>
    <row r="99" spans="3:10" x14ac:dyDescent="0.2">
      <c r="C99" s="58" t="s">
        <v>54</v>
      </c>
      <c r="D99" s="74">
        <v>0</v>
      </c>
      <c r="E99" s="74">
        <f t="shared" si="8"/>
        <v>0</v>
      </c>
      <c r="F99" s="75">
        <v>0</v>
      </c>
    </row>
    <row r="100" spans="3:10" x14ac:dyDescent="0.2">
      <c r="C100" s="58" t="s">
        <v>124</v>
      </c>
      <c r="D100" s="74">
        <v>19</v>
      </c>
      <c r="E100" s="74">
        <f t="shared" si="8"/>
        <v>51</v>
      </c>
      <c r="F100" s="75">
        <v>70</v>
      </c>
    </row>
    <row r="101" spans="3:10" x14ac:dyDescent="0.2">
      <c r="C101" s="58" t="s">
        <v>132</v>
      </c>
      <c r="D101" s="74">
        <v>17</v>
      </c>
      <c r="E101" s="78">
        <f t="shared" si="8"/>
        <v>59</v>
      </c>
      <c r="F101" s="79">
        <v>76</v>
      </c>
    </row>
    <row r="102" spans="3:10" x14ac:dyDescent="0.2">
      <c r="C102" s="58" t="s">
        <v>131</v>
      </c>
      <c r="D102" s="74">
        <v>17</v>
      </c>
      <c r="E102" s="78">
        <f t="shared" si="8"/>
        <v>41</v>
      </c>
      <c r="F102" s="79">
        <v>58</v>
      </c>
    </row>
    <row r="103" spans="3:10" x14ac:dyDescent="0.2">
      <c r="C103" s="60" t="s">
        <v>133</v>
      </c>
      <c r="D103" s="78">
        <v>15</v>
      </c>
      <c r="E103" s="78">
        <f t="shared" si="8"/>
        <v>29</v>
      </c>
      <c r="F103" s="79">
        <v>44</v>
      </c>
    </row>
    <row r="104" spans="3:10" x14ac:dyDescent="0.2">
      <c r="C104" s="60" t="s">
        <v>134</v>
      </c>
      <c r="D104" s="74">
        <v>19</v>
      </c>
      <c r="E104" s="78">
        <f t="shared" si="8"/>
        <v>37</v>
      </c>
      <c r="F104" s="79">
        <v>56</v>
      </c>
    </row>
    <row r="105" spans="3:10" x14ac:dyDescent="0.2">
      <c r="C105" s="124" t="s">
        <v>157</v>
      </c>
      <c r="D105" s="78">
        <v>0</v>
      </c>
      <c r="E105" s="78">
        <f t="shared" si="8"/>
        <v>12</v>
      </c>
      <c r="F105" s="79">
        <v>12</v>
      </c>
    </row>
    <row r="106" spans="3:10" x14ac:dyDescent="0.2">
      <c r="C106" s="163" t="s">
        <v>185</v>
      </c>
      <c r="D106" s="78">
        <v>11</v>
      </c>
      <c r="E106" s="78">
        <f t="shared" si="8"/>
        <v>0</v>
      </c>
      <c r="F106" s="79">
        <v>11</v>
      </c>
    </row>
    <row r="107" spans="3:10" ht="13.5" thickBot="1" x14ac:dyDescent="0.25">
      <c r="C107" s="143" t="s">
        <v>105</v>
      </c>
      <c r="D107" s="138">
        <f>SUM(D61:D91)+SUM(D93:D106)</f>
        <v>2393</v>
      </c>
      <c r="E107" s="138">
        <f>SUM(E61:E91)+SUM(E93:E106)</f>
        <v>5734</v>
      </c>
      <c r="F107" s="138">
        <f>SUM(F61:F91)+SUM(F93:F106)</f>
        <v>8127</v>
      </c>
    </row>
    <row r="108" spans="3:10" ht="13.5" thickBot="1" x14ac:dyDescent="0.25">
      <c r="C108" s="15"/>
      <c r="E108" s="195"/>
    </row>
    <row r="109" spans="3:10" ht="13.5" thickBot="1" x14ac:dyDescent="0.25">
      <c r="C109" s="15"/>
      <c r="D109" s="217">
        <v>2016</v>
      </c>
      <c r="E109" s="218"/>
      <c r="F109" s="218"/>
      <c r="G109" s="218"/>
      <c r="H109" s="218"/>
      <c r="I109" s="219"/>
      <c r="J109" s="26"/>
    </row>
    <row r="110" spans="3:10" ht="42" customHeight="1" thickBot="1" x14ac:dyDescent="0.25">
      <c r="C110" s="167" t="s">
        <v>102</v>
      </c>
      <c r="D110" s="177" t="s">
        <v>163</v>
      </c>
      <c r="E110" s="178" t="s">
        <v>164</v>
      </c>
      <c r="F110" s="179" t="s">
        <v>165</v>
      </c>
      <c r="G110" s="180" t="s">
        <v>110</v>
      </c>
      <c r="H110" s="181" t="s">
        <v>49</v>
      </c>
      <c r="I110" s="182" t="s">
        <v>111</v>
      </c>
      <c r="J110" s="24"/>
    </row>
    <row r="111" spans="3:10" ht="13.5" thickBot="1" x14ac:dyDescent="0.25">
      <c r="C111" s="202" t="s">
        <v>60</v>
      </c>
      <c r="D111" s="209"/>
      <c r="E111" s="209"/>
      <c r="F111" s="209"/>
      <c r="G111" s="209"/>
      <c r="H111" s="209"/>
      <c r="I111" s="210"/>
      <c r="J111" s="26"/>
    </row>
    <row r="112" spans="3:10" x14ac:dyDescent="0.2">
      <c r="C112" s="57" t="s">
        <v>61</v>
      </c>
      <c r="D112" s="71"/>
      <c r="E112" s="72"/>
      <c r="F112" s="73"/>
      <c r="G112" s="81">
        <f>SUM(D112:F112)</f>
        <v>0</v>
      </c>
      <c r="H112" s="72">
        <v>24</v>
      </c>
      <c r="I112" s="73">
        <f>G112+H112</f>
        <v>24</v>
      </c>
      <c r="J112" s="195"/>
    </row>
    <row r="113" spans="3:11" x14ac:dyDescent="0.2">
      <c r="C113" s="59" t="s">
        <v>62</v>
      </c>
      <c r="D113" s="70"/>
      <c r="E113" s="74">
        <v>13</v>
      </c>
      <c r="F113" s="75"/>
      <c r="G113" s="82">
        <f t="shared" ref="G113:G133" si="9">SUM(D113:F113)</f>
        <v>13</v>
      </c>
      <c r="H113" s="74">
        <v>12</v>
      </c>
      <c r="I113" s="75">
        <f t="shared" ref="I113:I133" si="10">G113+H113</f>
        <v>25</v>
      </c>
      <c r="J113" s="195"/>
    </row>
    <row r="114" spans="3:11" x14ac:dyDescent="0.2">
      <c r="C114" s="59" t="s">
        <v>63</v>
      </c>
      <c r="D114" s="70">
        <v>1</v>
      </c>
      <c r="E114" s="74"/>
      <c r="F114" s="75">
        <v>1</v>
      </c>
      <c r="G114" s="82">
        <f t="shared" si="9"/>
        <v>2</v>
      </c>
      <c r="H114" s="74">
        <v>0</v>
      </c>
      <c r="I114" s="75">
        <f t="shared" si="10"/>
        <v>2</v>
      </c>
      <c r="J114" s="195"/>
    </row>
    <row r="115" spans="3:11" x14ac:dyDescent="0.2">
      <c r="C115" s="59" t="s">
        <v>64</v>
      </c>
      <c r="D115" s="70"/>
      <c r="E115" s="74"/>
      <c r="F115" s="75">
        <v>10</v>
      </c>
      <c r="G115" s="82">
        <f t="shared" si="9"/>
        <v>10</v>
      </c>
      <c r="H115" s="74">
        <v>0</v>
      </c>
      <c r="I115" s="75">
        <f t="shared" si="10"/>
        <v>10</v>
      </c>
      <c r="J115" s="195"/>
    </row>
    <row r="116" spans="3:11" x14ac:dyDescent="0.2">
      <c r="C116" s="59" t="s">
        <v>152</v>
      </c>
      <c r="D116" s="70"/>
      <c r="E116" s="74"/>
      <c r="F116" s="75">
        <v>11</v>
      </c>
      <c r="G116" s="82">
        <f t="shared" si="9"/>
        <v>11</v>
      </c>
      <c r="H116" s="74">
        <v>6</v>
      </c>
      <c r="I116" s="75">
        <f t="shared" si="10"/>
        <v>17</v>
      </c>
      <c r="J116" s="195"/>
    </row>
    <row r="117" spans="3:11" x14ac:dyDescent="0.2">
      <c r="C117" s="59" t="s">
        <v>65</v>
      </c>
      <c r="D117" s="70"/>
      <c r="E117" s="74"/>
      <c r="F117" s="75"/>
      <c r="G117" s="82">
        <f t="shared" si="9"/>
        <v>0</v>
      </c>
      <c r="H117" s="74">
        <v>2</v>
      </c>
      <c r="I117" s="75">
        <f t="shared" si="10"/>
        <v>2</v>
      </c>
      <c r="J117" s="195"/>
    </row>
    <row r="118" spans="3:11" x14ac:dyDescent="0.2">
      <c r="C118" s="59" t="s">
        <v>66</v>
      </c>
      <c r="D118" s="70"/>
      <c r="E118" s="74"/>
      <c r="F118" s="75"/>
      <c r="G118" s="82">
        <f t="shared" si="9"/>
        <v>0</v>
      </c>
      <c r="H118" s="74">
        <v>1</v>
      </c>
      <c r="I118" s="75">
        <f t="shared" si="10"/>
        <v>1</v>
      </c>
      <c r="J118" s="195"/>
    </row>
    <row r="119" spans="3:11" x14ac:dyDescent="0.2">
      <c r="C119" s="59" t="s">
        <v>67</v>
      </c>
      <c r="D119" s="70"/>
      <c r="E119" s="74"/>
      <c r="F119" s="75"/>
      <c r="G119" s="82">
        <f t="shared" si="9"/>
        <v>0</v>
      </c>
      <c r="H119" s="74">
        <v>0</v>
      </c>
      <c r="I119" s="75">
        <f t="shared" si="10"/>
        <v>0</v>
      </c>
      <c r="J119" s="195"/>
    </row>
    <row r="120" spans="3:11" x14ac:dyDescent="0.2">
      <c r="C120" s="59" t="s">
        <v>173</v>
      </c>
      <c r="D120" s="70"/>
      <c r="E120" s="74">
        <v>14</v>
      </c>
      <c r="F120" s="75"/>
      <c r="G120" s="82">
        <f t="shared" si="9"/>
        <v>14</v>
      </c>
      <c r="H120" s="74">
        <v>0</v>
      </c>
      <c r="I120" s="75">
        <f t="shared" si="10"/>
        <v>14</v>
      </c>
      <c r="J120" s="195"/>
    </row>
    <row r="121" spans="3:11" x14ac:dyDescent="0.2">
      <c r="C121" s="59" t="s">
        <v>68</v>
      </c>
      <c r="D121" s="70"/>
      <c r="E121" s="74"/>
      <c r="F121" s="75"/>
      <c r="G121" s="82">
        <f t="shared" si="9"/>
        <v>0</v>
      </c>
      <c r="H121" s="74">
        <v>0</v>
      </c>
      <c r="I121" s="75">
        <f t="shared" si="10"/>
        <v>0</v>
      </c>
      <c r="J121" s="195"/>
    </row>
    <row r="122" spans="3:11" x14ac:dyDescent="0.2">
      <c r="C122" s="59" t="s">
        <v>69</v>
      </c>
      <c r="D122" s="70"/>
      <c r="E122" s="74"/>
      <c r="F122" s="75"/>
      <c r="G122" s="82">
        <f t="shared" si="9"/>
        <v>0</v>
      </c>
      <c r="H122" s="74">
        <v>2</v>
      </c>
      <c r="I122" s="75">
        <f t="shared" si="10"/>
        <v>2</v>
      </c>
      <c r="J122" s="195"/>
    </row>
    <row r="123" spans="3:11" x14ac:dyDescent="0.2">
      <c r="C123" s="59" t="s">
        <v>135</v>
      </c>
      <c r="D123" s="70"/>
      <c r="E123" s="74"/>
      <c r="F123" s="75"/>
      <c r="G123" s="82">
        <f t="shared" si="9"/>
        <v>0</v>
      </c>
      <c r="H123" s="74">
        <v>0</v>
      </c>
      <c r="I123" s="75">
        <f t="shared" si="10"/>
        <v>0</v>
      </c>
      <c r="J123" s="195"/>
      <c r="K123" s="15"/>
    </row>
    <row r="124" spans="3:11" x14ac:dyDescent="0.2">
      <c r="C124" s="59" t="s">
        <v>153</v>
      </c>
      <c r="D124" s="70"/>
      <c r="E124" s="74"/>
      <c r="F124" s="75"/>
      <c r="G124" s="82">
        <f t="shared" si="9"/>
        <v>0</v>
      </c>
      <c r="H124" s="74">
        <v>0</v>
      </c>
      <c r="I124" s="75">
        <f t="shared" si="10"/>
        <v>0</v>
      </c>
      <c r="J124" s="195"/>
      <c r="K124" s="15"/>
    </row>
    <row r="125" spans="3:11" x14ac:dyDescent="0.2">
      <c r="C125" s="59" t="s">
        <v>154</v>
      </c>
      <c r="D125" s="70"/>
      <c r="E125" s="74"/>
      <c r="F125" s="75"/>
      <c r="G125" s="82">
        <f t="shared" si="9"/>
        <v>0</v>
      </c>
      <c r="H125" s="74">
        <v>0</v>
      </c>
      <c r="I125" s="75">
        <f t="shared" si="10"/>
        <v>0</v>
      </c>
      <c r="J125" s="195"/>
      <c r="K125" s="15"/>
    </row>
    <row r="126" spans="3:11" x14ac:dyDescent="0.2">
      <c r="C126" s="59" t="s">
        <v>174</v>
      </c>
      <c r="D126" s="70">
        <v>22</v>
      </c>
      <c r="E126" s="74"/>
      <c r="F126" s="75"/>
      <c r="G126" s="82">
        <f t="shared" si="9"/>
        <v>22</v>
      </c>
      <c r="H126" s="74">
        <v>0</v>
      </c>
      <c r="I126" s="75">
        <f t="shared" si="10"/>
        <v>22</v>
      </c>
      <c r="J126" s="195"/>
      <c r="K126" s="15"/>
    </row>
    <row r="127" spans="3:11" x14ac:dyDescent="0.2">
      <c r="C127" s="59" t="s">
        <v>70</v>
      </c>
      <c r="D127" s="70"/>
      <c r="E127" s="74"/>
      <c r="F127" s="75"/>
      <c r="G127" s="82">
        <f t="shared" si="9"/>
        <v>0</v>
      </c>
      <c r="H127" s="74">
        <v>0</v>
      </c>
      <c r="I127" s="75">
        <f t="shared" si="10"/>
        <v>0</v>
      </c>
      <c r="J127" s="195"/>
      <c r="K127" s="15"/>
    </row>
    <row r="128" spans="3:11" x14ac:dyDescent="0.2">
      <c r="C128" s="59" t="s">
        <v>94</v>
      </c>
      <c r="D128" s="70"/>
      <c r="E128" s="74"/>
      <c r="F128" s="75"/>
      <c r="G128" s="82">
        <f t="shared" si="9"/>
        <v>0</v>
      </c>
      <c r="H128" s="74">
        <v>0</v>
      </c>
      <c r="I128" s="75">
        <f t="shared" si="10"/>
        <v>0</v>
      </c>
      <c r="J128" s="195"/>
      <c r="K128" s="15"/>
    </row>
    <row r="129" spans="3:11" x14ac:dyDescent="0.2">
      <c r="C129" s="59" t="s">
        <v>136</v>
      </c>
      <c r="D129" s="70"/>
      <c r="E129" s="74"/>
      <c r="F129" s="75"/>
      <c r="G129" s="82">
        <f t="shared" si="9"/>
        <v>0</v>
      </c>
      <c r="H129" s="74">
        <v>17</v>
      </c>
      <c r="I129" s="75">
        <f t="shared" si="10"/>
        <v>17</v>
      </c>
      <c r="J129" s="195"/>
      <c r="K129" s="15"/>
    </row>
    <row r="130" spans="3:11" x14ac:dyDescent="0.2">
      <c r="C130" s="59" t="s">
        <v>140</v>
      </c>
      <c r="D130" s="70">
        <v>1</v>
      </c>
      <c r="E130" s="74"/>
      <c r="F130" s="75"/>
      <c r="G130" s="82">
        <f t="shared" si="9"/>
        <v>1</v>
      </c>
      <c r="H130" s="74">
        <v>0</v>
      </c>
      <c r="I130" s="75">
        <f t="shared" si="10"/>
        <v>1</v>
      </c>
      <c r="J130" s="195"/>
      <c r="K130" s="15"/>
    </row>
    <row r="131" spans="3:11" x14ac:dyDescent="0.2">
      <c r="C131" s="59" t="s">
        <v>141</v>
      </c>
      <c r="D131" s="70">
        <v>1</v>
      </c>
      <c r="E131" s="74"/>
      <c r="F131" s="75"/>
      <c r="G131" s="82">
        <f t="shared" si="9"/>
        <v>1</v>
      </c>
      <c r="H131" s="74">
        <v>0</v>
      </c>
      <c r="I131" s="75">
        <f t="shared" si="10"/>
        <v>1</v>
      </c>
      <c r="J131" s="195"/>
      <c r="K131" s="15"/>
    </row>
    <row r="132" spans="3:11" x14ac:dyDescent="0.2">
      <c r="C132" s="59" t="s">
        <v>143</v>
      </c>
      <c r="D132" s="77"/>
      <c r="E132" s="78"/>
      <c r="F132" s="79"/>
      <c r="G132" s="83">
        <f t="shared" si="9"/>
        <v>0</v>
      </c>
      <c r="H132" s="78">
        <v>8</v>
      </c>
      <c r="I132" s="79">
        <f t="shared" si="10"/>
        <v>8</v>
      </c>
      <c r="J132" s="195"/>
      <c r="K132" s="15"/>
    </row>
    <row r="133" spans="3:11" x14ac:dyDescent="0.2">
      <c r="C133" s="145" t="s">
        <v>156</v>
      </c>
      <c r="D133" s="77"/>
      <c r="E133" s="78"/>
      <c r="F133" s="79"/>
      <c r="G133" s="83">
        <f t="shared" si="9"/>
        <v>0</v>
      </c>
      <c r="H133" s="78">
        <v>14</v>
      </c>
      <c r="I133" s="79">
        <f t="shared" si="10"/>
        <v>14</v>
      </c>
      <c r="J133" s="195"/>
      <c r="K133" s="15"/>
    </row>
    <row r="134" spans="3:11" ht="13.5" thickBot="1" x14ac:dyDescent="0.25">
      <c r="C134" s="162" t="s">
        <v>187</v>
      </c>
      <c r="D134" s="86"/>
      <c r="E134" s="87"/>
      <c r="F134" s="88">
        <v>34</v>
      </c>
      <c r="G134" s="86">
        <f t="shared" ref="G134" si="11">SUM(D134:F134)</f>
        <v>34</v>
      </c>
      <c r="H134" s="87">
        <v>0</v>
      </c>
      <c r="I134" s="88">
        <f t="shared" ref="I134" si="12">G134+H134</f>
        <v>34</v>
      </c>
      <c r="J134" s="195"/>
      <c r="K134" s="15"/>
    </row>
    <row r="135" spans="3:11" ht="13.5" thickBot="1" x14ac:dyDescent="0.25">
      <c r="C135" s="211" t="s">
        <v>71</v>
      </c>
      <c r="D135" s="203"/>
      <c r="E135" s="203"/>
      <c r="F135" s="203"/>
      <c r="G135" s="203"/>
      <c r="H135" s="203"/>
      <c r="I135" s="204"/>
      <c r="J135" s="26"/>
      <c r="K135" s="15"/>
    </row>
    <row r="136" spans="3:11" x14ac:dyDescent="0.2">
      <c r="C136" s="58" t="s">
        <v>174</v>
      </c>
      <c r="D136" s="71"/>
      <c r="E136" s="72"/>
      <c r="F136" s="72"/>
      <c r="G136" s="71">
        <f t="shared" ref="G136:G137" si="13">SUM(D136:F136)</f>
        <v>0</v>
      </c>
      <c r="H136" s="72">
        <v>0</v>
      </c>
      <c r="I136" s="73">
        <f t="shared" ref="I136:I137" si="14">G136+H136</f>
        <v>0</v>
      </c>
      <c r="J136" s="15"/>
      <c r="K136" s="15"/>
    </row>
    <row r="137" spans="3:11" ht="13.5" thickBot="1" x14ac:dyDescent="0.25">
      <c r="C137" s="59" t="s">
        <v>136</v>
      </c>
      <c r="D137" s="84"/>
      <c r="E137" s="85"/>
      <c r="F137" s="85"/>
      <c r="G137" s="77">
        <f t="shared" si="13"/>
        <v>0</v>
      </c>
      <c r="H137" s="78">
        <v>0</v>
      </c>
      <c r="I137" s="79">
        <f t="shared" si="14"/>
        <v>0</v>
      </c>
      <c r="J137" s="195"/>
      <c r="K137" s="15"/>
    </row>
    <row r="138" spans="3:11" ht="13.5" thickBot="1" x14ac:dyDescent="0.25">
      <c r="C138" s="144" t="s">
        <v>106</v>
      </c>
      <c r="D138" s="149">
        <f>SUM(D112:D134)+SUM(D136:D137)</f>
        <v>25</v>
      </c>
      <c r="E138" s="151">
        <f t="shared" ref="E138:I138" si="15">SUM(E112:E134)+SUM(E136:E137)</f>
        <v>27</v>
      </c>
      <c r="F138" s="154">
        <f t="shared" si="15"/>
        <v>56</v>
      </c>
      <c r="G138" s="149">
        <f t="shared" si="15"/>
        <v>108</v>
      </c>
      <c r="H138" s="151">
        <f t="shared" si="15"/>
        <v>86</v>
      </c>
      <c r="I138" s="132">
        <f t="shared" si="15"/>
        <v>194</v>
      </c>
      <c r="J138" s="26"/>
    </row>
    <row r="139" spans="3:11" ht="13.5" thickBot="1" x14ac:dyDescent="0.25">
      <c r="C139" s="202" t="s">
        <v>72</v>
      </c>
      <c r="D139" s="203"/>
      <c r="E139" s="203"/>
      <c r="F139" s="203"/>
      <c r="G139" s="203"/>
      <c r="H139" s="203"/>
      <c r="I139" s="204"/>
      <c r="J139" s="26"/>
    </row>
    <row r="140" spans="3:11" x14ac:dyDescent="0.2">
      <c r="C140" s="57" t="s">
        <v>73</v>
      </c>
      <c r="D140" s="71">
        <v>21</v>
      </c>
      <c r="E140" s="72"/>
      <c r="F140" s="73">
        <v>38</v>
      </c>
      <c r="G140" s="81">
        <f t="shared" ref="G140:G188" si="16">SUM(D140:F140)</f>
        <v>59</v>
      </c>
      <c r="H140" s="72">
        <v>90</v>
      </c>
      <c r="I140" s="73">
        <f t="shared" ref="I140:I188" si="17">G140+H140</f>
        <v>149</v>
      </c>
      <c r="J140" s="195"/>
      <c r="K140" s="15"/>
    </row>
    <row r="141" spans="3:11" x14ac:dyDescent="0.2">
      <c r="C141" s="59" t="s">
        <v>74</v>
      </c>
      <c r="D141" s="70"/>
      <c r="E141" s="74">
        <v>16</v>
      </c>
      <c r="F141" s="75">
        <v>24</v>
      </c>
      <c r="G141" s="82">
        <f t="shared" si="16"/>
        <v>40</v>
      </c>
      <c r="H141" s="74">
        <v>48</v>
      </c>
      <c r="I141" s="75">
        <f t="shared" si="17"/>
        <v>88</v>
      </c>
      <c r="J141" s="195"/>
      <c r="K141" s="15"/>
    </row>
    <row r="142" spans="3:11" x14ac:dyDescent="0.2">
      <c r="C142" s="59" t="s">
        <v>75</v>
      </c>
      <c r="D142" s="70"/>
      <c r="E142" s="74"/>
      <c r="F142" s="75">
        <v>18</v>
      </c>
      <c r="G142" s="82">
        <f t="shared" si="16"/>
        <v>18</v>
      </c>
      <c r="H142" s="74">
        <v>29</v>
      </c>
      <c r="I142" s="75">
        <f t="shared" si="17"/>
        <v>47</v>
      </c>
      <c r="J142" s="195"/>
      <c r="K142" s="15"/>
    </row>
    <row r="143" spans="3:11" x14ac:dyDescent="0.2">
      <c r="C143" s="59" t="s">
        <v>76</v>
      </c>
      <c r="D143" s="70">
        <v>31</v>
      </c>
      <c r="E143" s="74"/>
      <c r="F143" s="75"/>
      <c r="G143" s="82">
        <f t="shared" si="16"/>
        <v>31</v>
      </c>
      <c r="H143" s="74">
        <v>13</v>
      </c>
      <c r="I143" s="75">
        <f t="shared" si="17"/>
        <v>44</v>
      </c>
      <c r="J143" s="195"/>
      <c r="K143" s="15"/>
    </row>
    <row r="144" spans="3:11" x14ac:dyDescent="0.2">
      <c r="C144" s="59" t="s">
        <v>77</v>
      </c>
      <c r="D144" s="70"/>
      <c r="E144" s="74"/>
      <c r="F144" s="75">
        <v>31</v>
      </c>
      <c r="G144" s="82">
        <f t="shared" si="16"/>
        <v>31</v>
      </c>
      <c r="H144" s="74">
        <v>69</v>
      </c>
      <c r="I144" s="75">
        <f t="shared" si="17"/>
        <v>100</v>
      </c>
      <c r="J144" s="195"/>
      <c r="K144" s="15"/>
    </row>
    <row r="145" spans="3:11" x14ac:dyDescent="0.2">
      <c r="C145" s="59" t="s">
        <v>78</v>
      </c>
      <c r="D145" s="70"/>
      <c r="E145" s="74"/>
      <c r="F145" s="75">
        <v>40</v>
      </c>
      <c r="G145" s="82">
        <f t="shared" si="16"/>
        <v>40</v>
      </c>
      <c r="H145" s="74">
        <v>62</v>
      </c>
      <c r="I145" s="75">
        <f t="shared" si="17"/>
        <v>102</v>
      </c>
      <c r="J145" s="195"/>
      <c r="K145" s="15"/>
    </row>
    <row r="146" spans="3:11" x14ac:dyDescent="0.2">
      <c r="C146" s="145" t="s">
        <v>79</v>
      </c>
      <c r="D146" s="70">
        <v>18</v>
      </c>
      <c r="E146" s="74">
        <v>16</v>
      </c>
      <c r="F146" s="75">
        <v>26</v>
      </c>
      <c r="G146" s="82">
        <f t="shared" si="16"/>
        <v>60</v>
      </c>
      <c r="H146" s="74">
        <v>104</v>
      </c>
      <c r="I146" s="75">
        <f t="shared" si="17"/>
        <v>164</v>
      </c>
      <c r="J146" s="195"/>
      <c r="K146" s="15"/>
    </row>
    <row r="147" spans="3:11" x14ac:dyDescent="0.2">
      <c r="C147" s="134" t="s">
        <v>175</v>
      </c>
      <c r="D147" s="70"/>
      <c r="E147" s="74"/>
      <c r="F147" s="75"/>
      <c r="G147" s="82">
        <f t="shared" si="16"/>
        <v>0</v>
      </c>
      <c r="H147" s="74">
        <v>0</v>
      </c>
      <c r="I147" s="75">
        <f t="shared" si="17"/>
        <v>0</v>
      </c>
      <c r="J147" s="195"/>
      <c r="K147" s="15"/>
    </row>
    <row r="148" spans="3:11" x14ac:dyDescent="0.2">
      <c r="C148" s="134" t="s">
        <v>158</v>
      </c>
      <c r="D148" s="70"/>
      <c r="E148" s="74"/>
      <c r="F148" s="75">
        <v>16</v>
      </c>
      <c r="G148" s="82">
        <f t="shared" si="16"/>
        <v>16</v>
      </c>
      <c r="H148" s="74">
        <v>26</v>
      </c>
      <c r="I148" s="75">
        <f t="shared" si="17"/>
        <v>42</v>
      </c>
      <c r="J148" s="195"/>
      <c r="K148" s="15"/>
    </row>
    <row r="149" spans="3:11" x14ac:dyDescent="0.2">
      <c r="C149" s="134" t="s">
        <v>80</v>
      </c>
      <c r="D149" s="70"/>
      <c r="E149" s="74"/>
      <c r="F149" s="75"/>
      <c r="G149" s="82">
        <f t="shared" si="16"/>
        <v>0</v>
      </c>
      <c r="H149" s="74">
        <v>7</v>
      </c>
      <c r="I149" s="75">
        <f t="shared" si="17"/>
        <v>7</v>
      </c>
      <c r="J149" s="15"/>
      <c r="K149" s="15"/>
    </row>
    <row r="150" spans="3:11" x14ac:dyDescent="0.2">
      <c r="C150" s="134" t="s">
        <v>81</v>
      </c>
      <c r="D150" s="70"/>
      <c r="E150" s="74"/>
      <c r="F150" s="75"/>
      <c r="G150" s="82">
        <f t="shared" si="16"/>
        <v>0</v>
      </c>
      <c r="H150" s="74">
        <v>17</v>
      </c>
      <c r="I150" s="75">
        <f t="shared" si="17"/>
        <v>17</v>
      </c>
      <c r="J150" s="195"/>
      <c r="K150" s="15"/>
    </row>
    <row r="151" spans="3:11" x14ac:dyDescent="0.2">
      <c r="C151" s="134" t="s">
        <v>65</v>
      </c>
      <c r="D151" s="70"/>
      <c r="E151" s="74"/>
      <c r="F151" s="75"/>
      <c r="G151" s="82">
        <f t="shared" si="16"/>
        <v>0</v>
      </c>
      <c r="H151" s="74">
        <v>0</v>
      </c>
      <c r="I151" s="75">
        <f t="shared" si="17"/>
        <v>0</v>
      </c>
      <c r="J151" s="195"/>
      <c r="K151" s="15"/>
    </row>
    <row r="152" spans="3:11" x14ac:dyDescent="0.2">
      <c r="C152" s="134" t="s">
        <v>82</v>
      </c>
      <c r="D152" s="70"/>
      <c r="E152" s="74"/>
      <c r="F152" s="75">
        <v>20</v>
      </c>
      <c r="G152" s="82">
        <f t="shared" si="16"/>
        <v>20</v>
      </c>
      <c r="H152" s="74">
        <v>29</v>
      </c>
      <c r="I152" s="75">
        <f t="shared" si="17"/>
        <v>49</v>
      </c>
      <c r="J152" s="195"/>
      <c r="K152" s="15"/>
    </row>
    <row r="153" spans="3:11" x14ac:dyDescent="0.2">
      <c r="C153" s="134" t="s">
        <v>67</v>
      </c>
      <c r="D153" s="70">
        <v>15</v>
      </c>
      <c r="E153" s="74"/>
      <c r="F153" s="75"/>
      <c r="G153" s="82">
        <f t="shared" si="16"/>
        <v>15</v>
      </c>
      <c r="H153" s="74">
        <v>16</v>
      </c>
      <c r="I153" s="75">
        <f t="shared" si="17"/>
        <v>31</v>
      </c>
      <c r="J153" s="195"/>
      <c r="K153" s="15"/>
    </row>
    <row r="154" spans="3:11" x14ac:dyDescent="0.2">
      <c r="C154" s="134" t="s">
        <v>83</v>
      </c>
      <c r="D154" s="70"/>
      <c r="E154" s="74"/>
      <c r="F154" s="75">
        <v>14</v>
      </c>
      <c r="G154" s="82">
        <f t="shared" si="16"/>
        <v>14</v>
      </c>
      <c r="H154" s="74">
        <v>33</v>
      </c>
      <c r="I154" s="75">
        <f t="shared" si="17"/>
        <v>47</v>
      </c>
      <c r="J154" s="195"/>
      <c r="K154" s="15"/>
    </row>
    <row r="155" spans="3:11" x14ac:dyDescent="0.2">
      <c r="C155" s="134" t="s">
        <v>84</v>
      </c>
      <c r="D155" s="70"/>
      <c r="E155" s="74"/>
      <c r="F155" s="75">
        <v>15</v>
      </c>
      <c r="G155" s="82">
        <f t="shared" si="16"/>
        <v>15</v>
      </c>
      <c r="H155" s="74">
        <v>27</v>
      </c>
      <c r="I155" s="75">
        <f t="shared" si="17"/>
        <v>42</v>
      </c>
      <c r="J155" s="195"/>
      <c r="K155" s="15"/>
    </row>
    <row r="156" spans="3:11" x14ac:dyDescent="0.2">
      <c r="C156" s="134" t="s">
        <v>85</v>
      </c>
      <c r="D156" s="70"/>
      <c r="E156" s="74"/>
      <c r="F156" s="75">
        <v>36</v>
      </c>
      <c r="G156" s="82">
        <f t="shared" si="16"/>
        <v>36</v>
      </c>
      <c r="H156" s="74">
        <v>53</v>
      </c>
      <c r="I156" s="75">
        <f t="shared" si="17"/>
        <v>89</v>
      </c>
      <c r="J156" s="195"/>
      <c r="K156" s="15"/>
    </row>
    <row r="157" spans="3:11" x14ac:dyDescent="0.2">
      <c r="C157" s="134" t="s">
        <v>86</v>
      </c>
      <c r="D157" s="70"/>
      <c r="E157" s="74"/>
      <c r="F157" s="75"/>
      <c r="G157" s="82">
        <f t="shared" si="16"/>
        <v>0</v>
      </c>
      <c r="H157" s="74">
        <v>0</v>
      </c>
      <c r="I157" s="75">
        <f t="shared" si="17"/>
        <v>0</v>
      </c>
      <c r="J157" s="195"/>
      <c r="K157" s="15"/>
    </row>
    <row r="158" spans="3:11" x14ac:dyDescent="0.2">
      <c r="C158" s="134" t="s">
        <v>68</v>
      </c>
      <c r="D158" s="70"/>
      <c r="E158" s="74"/>
      <c r="F158" s="75">
        <v>15</v>
      </c>
      <c r="G158" s="82">
        <f t="shared" si="16"/>
        <v>15</v>
      </c>
      <c r="H158" s="74">
        <v>35</v>
      </c>
      <c r="I158" s="75">
        <f t="shared" si="17"/>
        <v>50</v>
      </c>
      <c r="J158" s="195"/>
      <c r="K158" s="15"/>
    </row>
    <row r="159" spans="3:11" x14ac:dyDescent="0.2">
      <c r="C159" s="134" t="s">
        <v>97</v>
      </c>
      <c r="D159" s="70">
        <v>15</v>
      </c>
      <c r="E159" s="74"/>
      <c r="F159" s="75">
        <v>25</v>
      </c>
      <c r="G159" s="82">
        <f t="shared" si="16"/>
        <v>40</v>
      </c>
      <c r="H159" s="74">
        <v>67</v>
      </c>
      <c r="I159" s="75">
        <f t="shared" si="17"/>
        <v>107</v>
      </c>
      <c r="J159" s="195"/>
      <c r="K159" s="15"/>
    </row>
    <row r="160" spans="3:11" x14ac:dyDescent="0.2">
      <c r="C160" s="134" t="s">
        <v>137</v>
      </c>
      <c r="D160" s="70"/>
      <c r="E160" s="74"/>
      <c r="F160" s="75"/>
      <c r="G160" s="82">
        <f t="shared" si="16"/>
        <v>0</v>
      </c>
      <c r="H160" s="74">
        <v>0</v>
      </c>
      <c r="I160" s="75">
        <f t="shared" si="17"/>
        <v>0</v>
      </c>
      <c r="J160" s="195"/>
      <c r="K160" s="15"/>
    </row>
    <row r="161" spans="3:11" x14ac:dyDescent="0.2">
      <c r="C161" s="134" t="s">
        <v>87</v>
      </c>
      <c r="D161" s="70">
        <v>22</v>
      </c>
      <c r="E161" s="74">
        <v>44</v>
      </c>
      <c r="F161" s="75">
        <v>26</v>
      </c>
      <c r="G161" s="82">
        <f t="shared" si="16"/>
        <v>92</v>
      </c>
      <c r="H161" s="74">
        <v>94</v>
      </c>
      <c r="I161" s="75">
        <f t="shared" si="17"/>
        <v>186</v>
      </c>
      <c r="J161" s="195"/>
      <c r="K161" s="15"/>
    </row>
    <row r="162" spans="3:11" x14ac:dyDescent="0.2">
      <c r="C162" s="134" t="s">
        <v>176</v>
      </c>
      <c r="D162" s="70"/>
      <c r="E162" s="74"/>
      <c r="F162" s="75">
        <v>18</v>
      </c>
      <c r="G162" s="82">
        <f t="shared" si="16"/>
        <v>18</v>
      </c>
      <c r="H162" s="74">
        <v>20</v>
      </c>
      <c r="I162" s="75">
        <f t="shared" si="17"/>
        <v>38</v>
      </c>
      <c r="J162" s="195"/>
      <c r="K162" s="15"/>
    </row>
    <row r="163" spans="3:11" x14ac:dyDescent="0.2">
      <c r="C163" s="134" t="s">
        <v>155</v>
      </c>
      <c r="D163" s="70"/>
      <c r="E163" s="74"/>
      <c r="F163" s="75">
        <v>15</v>
      </c>
      <c r="G163" s="82">
        <f t="shared" si="16"/>
        <v>15</v>
      </c>
      <c r="H163" s="74">
        <v>20</v>
      </c>
      <c r="I163" s="75">
        <f t="shared" si="17"/>
        <v>35</v>
      </c>
      <c r="J163" s="195"/>
      <c r="K163" s="15"/>
    </row>
    <row r="164" spans="3:11" x14ac:dyDescent="0.2">
      <c r="C164" s="134" t="s">
        <v>88</v>
      </c>
      <c r="D164" s="70">
        <v>10</v>
      </c>
      <c r="E164" s="74"/>
      <c r="F164" s="75"/>
      <c r="G164" s="82">
        <f t="shared" si="16"/>
        <v>10</v>
      </c>
      <c r="H164" s="74">
        <v>10</v>
      </c>
      <c r="I164" s="75">
        <f t="shared" si="17"/>
        <v>20</v>
      </c>
      <c r="J164" s="195"/>
      <c r="K164" s="15"/>
    </row>
    <row r="165" spans="3:11" x14ac:dyDescent="0.2">
      <c r="C165" s="134" t="s">
        <v>89</v>
      </c>
      <c r="D165" s="70">
        <v>8</v>
      </c>
      <c r="E165" s="74"/>
      <c r="F165" s="75"/>
      <c r="G165" s="82">
        <f t="shared" si="16"/>
        <v>8</v>
      </c>
      <c r="H165" s="74">
        <v>6</v>
      </c>
      <c r="I165" s="75">
        <f t="shared" si="17"/>
        <v>14</v>
      </c>
      <c r="J165" s="195"/>
      <c r="K165" s="15"/>
    </row>
    <row r="166" spans="3:11" x14ac:dyDescent="0.2">
      <c r="C166" s="134" t="s">
        <v>177</v>
      </c>
      <c r="D166" s="70"/>
      <c r="E166" s="74"/>
      <c r="F166" s="75"/>
      <c r="G166" s="82">
        <f t="shared" si="16"/>
        <v>0</v>
      </c>
      <c r="H166" s="74">
        <v>21</v>
      </c>
      <c r="I166" s="75">
        <f t="shared" si="17"/>
        <v>21</v>
      </c>
      <c r="J166" s="195"/>
      <c r="K166" s="15"/>
    </row>
    <row r="167" spans="3:11" x14ac:dyDescent="0.2">
      <c r="C167" s="134" t="s">
        <v>178</v>
      </c>
      <c r="D167" s="70"/>
      <c r="E167" s="74"/>
      <c r="F167" s="75">
        <v>15</v>
      </c>
      <c r="G167" s="82">
        <f t="shared" si="16"/>
        <v>15</v>
      </c>
      <c r="H167" s="74">
        <v>35</v>
      </c>
      <c r="I167" s="75">
        <f t="shared" si="17"/>
        <v>50</v>
      </c>
      <c r="J167" s="195"/>
      <c r="K167" s="15"/>
    </row>
    <row r="168" spans="3:11" x14ac:dyDescent="0.2">
      <c r="C168" s="134" t="s">
        <v>90</v>
      </c>
      <c r="D168" s="70">
        <v>13</v>
      </c>
      <c r="E168" s="74"/>
      <c r="F168" s="75"/>
      <c r="G168" s="82">
        <f t="shared" si="16"/>
        <v>13</v>
      </c>
      <c r="H168" s="74">
        <v>12</v>
      </c>
      <c r="I168" s="75">
        <f t="shared" si="17"/>
        <v>25</v>
      </c>
      <c r="J168" s="195"/>
      <c r="K168" s="15"/>
    </row>
    <row r="169" spans="3:11" x14ac:dyDescent="0.2">
      <c r="C169" s="134" t="s">
        <v>179</v>
      </c>
      <c r="D169" s="70"/>
      <c r="E169" s="74"/>
      <c r="F169" s="75">
        <v>18</v>
      </c>
      <c r="G169" s="82">
        <f t="shared" si="16"/>
        <v>18</v>
      </c>
      <c r="H169" s="74">
        <v>42</v>
      </c>
      <c r="I169" s="75">
        <f t="shared" si="17"/>
        <v>60</v>
      </c>
      <c r="J169" s="195"/>
      <c r="K169" s="15"/>
    </row>
    <row r="170" spans="3:11" x14ac:dyDescent="0.2">
      <c r="C170" s="134" t="s">
        <v>66</v>
      </c>
      <c r="D170" s="70"/>
      <c r="E170" s="74"/>
      <c r="F170" s="75"/>
      <c r="G170" s="82">
        <f t="shared" si="16"/>
        <v>0</v>
      </c>
      <c r="H170" s="74">
        <v>9</v>
      </c>
      <c r="I170" s="75">
        <f t="shared" si="17"/>
        <v>9</v>
      </c>
      <c r="J170" s="195"/>
      <c r="K170" s="15"/>
    </row>
    <row r="171" spans="3:11" x14ac:dyDescent="0.2">
      <c r="C171" s="134" t="s">
        <v>180</v>
      </c>
      <c r="D171" s="70"/>
      <c r="E171" s="74"/>
      <c r="F171" s="75">
        <v>26</v>
      </c>
      <c r="G171" s="82">
        <f t="shared" si="16"/>
        <v>26</v>
      </c>
      <c r="H171" s="74">
        <v>43</v>
      </c>
      <c r="I171" s="75">
        <f t="shared" si="17"/>
        <v>69</v>
      </c>
      <c r="J171" s="195"/>
      <c r="K171" s="15"/>
    </row>
    <row r="172" spans="3:11" x14ac:dyDescent="0.2">
      <c r="C172" s="134" t="s">
        <v>91</v>
      </c>
      <c r="D172" s="70">
        <v>14</v>
      </c>
      <c r="E172" s="74"/>
      <c r="F172" s="75">
        <v>15</v>
      </c>
      <c r="G172" s="82">
        <f t="shared" si="16"/>
        <v>29</v>
      </c>
      <c r="H172" s="74">
        <v>9</v>
      </c>
      <c r="I172" s="75">
        <f t="shared" si="17"/>
        <v>38</v>
      </c>
      <c r="J172" s="195"/>
      <c r="K172" s="15"/>
    </row>
    <row r="173" spans="3:11" x14ac:dyDescent="0.2">
      <c r="C173" s="134" t="s">
        <v>92</v>
      </c>
      <c r="D173" s="70"/>
      <c r="E173" s="74">
        <v>15</v>
      </c>
      <c r="F173" s="75"/>
      <c r="G173" s="82">
        <f t="shared" si="16"/>
        <v>15</v>
      </c>
      <c r="H173" s="74">
        <v>18</v>
      </c>
      <c r="I173" s="75">
        <f t="shared" si="17"/>
        <v>33</v>
      </c>
      <c r="J173" s="195"/>
      <c r="K173" s="15"/>
    </row>
    <row r="174" spans="3:11" x14ac:dyDescent="0.2">
      <c r="C174" s="134" t="s">
        <v>93</v>
      </c>
      <c r="D174" s="70"/>
      <c r="E174" s="74"/>
      <c r="F174" s="75">
        <v>17</v>
      </c>
      <c r="G174" s="82">
        <f t="shared" si="16"/>
        <v>17</v>
      </c>
      <c r="H174" s="74">
        <v>31</v>
      </c>
      <c r="I174" s="75">
        <f t="shared" si="17"/>
        <v>48</v>
      </c>
      <c r="J174" s="195"/>
      <c r="K174" s="15"/>
    </row>
    <row r="175" spans="3:11" x14ac:dyDescent="0.2">
      <c r="C175" s="134" t="s">
        <v>70</v>
      </c>
      <c r="D175" s="70"/>
      <c r="E175" s="74"/>
      <c r="F175" s="75">
        <v>16</v>
      </c>
      <c r="G175" s="82">
        <f t="shared" si="16"/>
        <v>16</v>
      </c>
      <c r="H175" s="74">
        <v>39</v>
      </c>
      <c r="I175" s="75">
        <f t="shared" si="17"/>
        <v>55</v>
      </c>
      <c r="J175" s="195"/>
      <c r="K175" s="15"/>
    </row>
    <row r="176" spans="3:11" x14ac:dyDescent="0.2">
      <c r="C176" s="134" t="s">
        <v>94</v>
      </c>
      <c r="D176" s="70"/>
      <c r="E176" s="74"/>
      <c r="F176" s="75">
        <v>18</v>
      </c>
      <c r="G176" s="82">
        <f t="shared" si="16"/>
        <v>18</v>
      </c>
      <c r="H176" s="74">
        <v>34</v>
      </c>
      <c r="I176" s="75">
        <f t="shared" si="17"/>
        <v>52</v>
      </c>
      <c r="J176" s="195"/>
      <c r="K176" s="15"/>
    </row>
    <row r="177" spans="3:11" x14ac:dyDescent="0.2">
      <c r="C177" s="134" t="s">
        <v>138</v>
      </c>
      <c r="D177" s="70"/>
      <c r="E177" s="74">
        <v>19</v>
      </c>
      <c r="F177" s="75"/>
      <c r="G177" s="82">
        <f t="shared" si="16"/>
        <v>19</v>
      </c>
      <c r="H177" s="74">
        <v>53</v>
      </c>
      <c r="I177" s="75">
        <f t="shared" si="17"/>
        <v>72</v>
      </c>
      <c r="J177" s="195"/>
      <c r="K177" s="15"/>
    </row>
    <row r="178" spans="3:11" x14ac:dyDescent="0.2">
      <c r="C178" s="59" t="s">
        <v>139</v>
      </c>
      <c r="D178" s="70"/>
      <c r="E178" s="74"/>
      <c r="F178" s="75"/>
      <c r="G178" s="82">
        <f t="shared" si="16"/>
        <v>0</v>
      </c>
      <c r="H178" s="74">
        <v>36</v>
      </c>
      <c r="I178" s="75">
        <f t="shared" si="17"/>
        <v>36</v>
      </c>
      <c r="J178" s="195"/>
      <c r="K178" s="15"/>
    </row>
    <row r="179" spans="3:11" x14ac:dyDescent="0.2">
      <c r="C179" s="59" t="s">
        <v>144</v>
      </c>
      <c r="D179" s="70">
        <v>18</v>
      </c>
      <c r="E179" s="74"/>
      <c r="F179" s="75"/>
      <c r="G179" s="82">
        <f t="shared" si="16"/>
        <v>18</v>
      </c>
      <c r="H179" s="74">
        <v>14</v>
      </c>
      <c r="I179" s="75">
        <f t="shared" si="17"/>
        <v>32</v>
      </c>
      <c r="J179" s="195"/>
      <c r="K179" s="15"/>
    </row>
    <row r="180" spans="3:11" x14ac:dyDescent="0.2">
      <c r="C180" s="59" t="s">
        <v>142</v>
      </c>
      <c r="D180" s="70"/>
      <c r="E180" s="74">
        <v>15</v>
      </c>
      <c r="F180" s="75"/>
      <c r="G180" s="82">
        <f t="shared" si="16"/>
        <v>15</v>
      </c>
      <c r="H180" s="74">
        <v>11</v>
      </c>
      <c r="I180" s="75">
        <f t="shared" si="17"/>
        <v>26</v>
      </c>
      <c r="J180" s="195"/>
      <c r="K180" s="15"/>
    </row>
    <row r="181" spans="3:11" x14ac:dyDescent="0.2">
      <c r="C181" s="59" t="s">
        <v>145</v>
      </c>
      <c r="D181" s="70"/>
      <c r="E181" s="74"/>
      <c r="F181" s="75"/>
      <c r="G181" s="82">
        <f t="shared" si="16"/>
        <v>0</v>
      </c>
      <c r="H181" s="74">
        <v>16</v>
      </c>
      <c r="I181" s="75">
        <f t="shared" si="17"/>
        <v>16</v>
      </c>
      <c r="J181" s="195"/>
      <c r="K181" s="15"/>
    </row>
    <row r="182" spans="3:11" x14ac:dyDescent="0.2">
      <c r="C182" s="59" t="s">
        <v>146</v>
      </c>
      <c r="D182" s="77"/>
      <c r="E182" s="78"/>
      <c r="F182" s="79">
        <v>13</v>
      </c>
      <c r="G182" s="82">
        <f t="shared" si="16"/>
        <v>13</v>
      </c>
      <c r="H182" s="74">
        <v>19</v>
      </c>
      <c r="I182" s="75">
        <f t="shared" si="17"/>
        <v>32</v>
      </c>
      <c r="J182" s="195"/>
      <c r="K182" s="15"/>
    </row>
    <row r="183" spans="3:11" x14ac:dyDescent="0.2">
      <c r="C183" s="59" t="s">
        <v>147</v>
      </c>
      <c r="D183" s="77"/>
      <c r="E183" s="78"/>
      <c r="F183" s="79"/>
      <c r="G183" s="83">
        <f t="shared" si="16"/>
        <v>0</v>
      </c>
      <c r="H183" s="78">
        <v>25</v>
      </c>
      <c r="I183" s="79">
        <f t="shared" si="17"/>
        <v>25</v>
      </c>
      <c r="J183" s="195"/>
      <c r="K183" s="15"/>
    </row>
    <row r="184" spans="3:11" x14ac:dyDescent="0.2">
      <c r="C184" s="59" t="s">
        <v>148</v>
      </c>
      <c r="D184" s="77">
        <v>11</v>
      </c>
      <c r="E184" s="78"/>
      <c r="F184" s="79"/>
      <c r="G184" s="83">
        <f t="shared" si="16"/>
        <v>11</v>
      </c>
      <c r="H184" s="78">
        <v>6</v>
      </c>
      <c r="I184" s="79">
        <f t="shared" si="17"/>
        <v>17</v>
      </c>
      <c r="J184" s="195"/>
      <c r="K184" s="15"/>
    </row>
    <row r="185" spans="3:11" x14ac:dyDescent="0.2">
      <c r="C185" s="134" t="s">
        <v>149</v>
      </c>
      <c r="D185" s="77">
        <v>15</v>
      </c>
      <c r="E185" s="78"/>
      <c r="F185" s="79"/>
      <c r="G185" s="83">
        <f t="shared" si="16"/>
        <v>15</v>
      </c>
      <c r="H185" s="78">
        <v>6</v>
      </c>
      <c r="I185" s="79">
        <f t="shared" si="17"/>
        <v>21</v>
      </c>
      <c r="J185" s="195"/>
      <c r="K185" s="15"/>
    </row>
    <row r="186" spans="3:11" x14ac:dyDescent="0.2">
      <c r="C186" s="134" t="s">
        <v>125</v>
      </c>
      <c r="D186" s="77"/>
      <c r="E186" s="78"/>
      <c r="F186" s="79">
        <v>12</v>
      </c>
      <c r="G186" s="83">
        <f t="shared" si="16"/>
        <v>12</v>
      </c>
      <c r="H186" s="78">
        <v>13</v>
      </c>
      <c r="I186" s="79">
        <f>G186+H186</f>
        <v>25</v>
      </c>
      <c r="J186" s="195"/>
      <c r="K186" s="15"/>
    </row>
    <row r="187" spans="3:11" x14ac:dyDescent="0.2">
      <c r="C187" s="134" t="s">
        <v>159</v>
      </c>
      <c r="D187" s="77"/>
      <c r="E187" s="78"/>
      <c r="F187" s="79">
        <v>16</v>
      </c>
      <c r="G187" s="83">
        <f t="shared" si="16"/>
        <v>16</v>
      </c>
      <c r="H187" s="78">
        <v>15</v>
      </c>
      <c r="I187" s="79">
        <f t="shared" si="17"/>
        <v>31</v>
      </c>
      <c r="J187" s="195"/>
      <c r="K187" s="15"/>
    </row>
    <row r="188" spans="3:11" x14ac:dyDescent="0.2">
      <c r="C188" s="134" t="s">
        <v>172</v>
      </c>
      <c r="D188" s="77"/>
      <c r="E188" s="78"/>
      <c r="F188" s="79">
        <v>12</v>
      </c>
      <c r="G188" s="83">
        <f t="shared" si="16"/>
        <v>12</v>
      </c>
      <c r="H188" s="78">
        <v>11</v>
      </c>
      <c r="I188" s="79">
        <f t="shared" si="17"/>
        <v>23</v>
      </c>
      <c r="J188" s="195"/>
      <c r="K188" s="15"/>
    </row>
    <row r="189" spans="3:11" x14ac:dyDescent="0.2">
      <c r="C189" s="134" t="s">
        <v>170</v>
      </c>
      <c r="D189" s="77">
        <v>19</v>
      </c>
      <c r="E189" s="78"/>
      <c r="F189" s="79"/>
      <c r="G189" s="83">
        <f t="shared" ref="G189" si="18">SUM(D189:F189)</f>
        <v>19</v>
      </c>
      <c r="H189" s="78">
        <v>0</v>
      </c>
      <c r="I189" s="79">
        <f t="shared" ref="I189" si="19">G189+H189</f>
        <v>19</v>
      </c>
      <c r="J189" s="195"/>
      <c r="K189" s="15"/>
    </row>
    <row r="190" spans="3:11" x14ac:dyDescent="0.2">
      <c r="C190" s="59" t="s">
        <v>181</v>
      </c>
      <c r="D190" s="70"/>
      <c r="E190" s="74">
        <v>15</v>
      </c>
      <c r="F190" s="75"/>
      <c r="G190" s="83">
        <f t="shared" ref="G190:G193" si="20">SUM(D190:F190)</f>
        <v>15</v>
      </c>
      <c r="H190" s="78">
        <v>0</v>
      </c>
      <c r="I190" s="79">
        <f t="shared" ref="I190:I193" si="21">G190+H190</f>
        <v>15</v>
      </c>
      <c r="J190" s="195"/>
      <c r="K190" s="15"/>
    </row>
    <row r="191" spans="3:11" x14ac:dyDescent="0.2">
      <c r="C191" s="59" t="s">
        <v>182</v>
      </c>
      <c r="D191" s="70"/>
      <c r="E191" s="74">
        <v>15</v>
      </c>
      <c r="F191" s="75"/>
      <c r="G191" s="83">
        <f t="shared" si="20"/>
        <v>15</v>
      </c>
      <c r="H191" s="78">
        <v>0</v>
      </c>
      <c r="I191" s="79">
        <f t="shared" si="21"/>
        <v>15</v>
      </c>
      <c r="J191" s="195"/>
      <c r="K191" s="15"/>
    </row>
    <row r="192" spans="3:11" x14ac:dyDescent="0.2">
      <c r="C192" s="59" t="s">
        <v>183</v>
      </c>
      <c r="D192" s="70"/>
      <c r="E192" s="74">
        <v>13</v>
      </c>
      <c r="F192" s="75"/>
      <c r="G192" s="83">
        <f t="shared" si="20"/>
        <v>13</v>
      </c>
      <c r="H192" s="78">
        <v>0</v>
      </c>
      <c r="I192" s="79">
        <f t="shared" si="21"/>
        <v>13</v>
      </c>
      <c r="J192" s="195"/>
      <c r="K192" s="15"/>
    </row>
    <row r="193" spans="3:11" ht="13.5" thickBot="1" x14ac:dyDescent="0.25">
      <c r="C193" s="162" t="s">
        <v>188</v>
      </c>
      <c r="D193" s="86"/>
      <c r="E193" s="87"/>
      <c r="F193" s="88">
        <v>18</v>
      </c>
      <c r="G193" s="86">
        <f t="shared" si="20"/>
        <v>18</v>
      </c>
      <c r="H193" s="87">
        <v>0</v>
      </c>
      <c r="I193" s="88">
        <f t="shared" si="21"/>
        <v>18</v>
      </c>
      <c r="J193" s="195"/>
      <c r="K193" s="15"/>
    </row>
    <row r="194" spans="3:11" ht="13.5" thickBot="1" x14ac:dyDescent="0.25">
      <c r="C194" s="211" t="s">
        <v>95</v>
      </c>
      <c r="D194" s="203"/>
      <c r="E194" s="203"/>
      <c r="F194" s="203"/>
      <c r="G194" s="203"/>
      <c r="H194" s="203"/>
      <c r="I194" s="204"/>
      <c r="J194" s="26"/>
    </row>
    <row r="195" spans="3:11" x14ac:dyDescent="0.2">
      <c r="C195" s="146" t="s">
        <v>75</v>
      </c>
      <c r="D195" s="71"/>
      <c r="E195" s="72"/>
      <c r="F195" s="73"/>
      <c r="G195" s="71">
        <f t="shared" ref="G195:G209" si="22">SUM(D195:F195)</f>
        <v>0</v>
      </c>
      <c r="H195" s="72">
        <v>26</v>
      </c>
      <c r="I195" s="73">
        <f t="shared" ref="I195:I209" si="23">G195+H195</f>
        <v>26</v>
      </c>
      <c r="J195" s="195"/>
      <c r="K195" s="15"/>
    </row>
    <row r="196" spans="3:11" x14ac:dyDescent="0.2">
      <c r="C196" s="147" t="s">
        <v>76</v>
      </c>
      <c r="D196" s="70"/>
      <c r="E196" s="74"/>
      <c r="F196" s="75">
        <v>16</v>
      </c>
      <c r="G196" s="70">
        <f t="shared" si="22"/>
        <v>16</v>
      </c>
      <c r="H196" s="74">
        <v>25</v>
      </c>
      <c r="I196" s="75">
        <f t="shared" si="23"/>
        <v>41</v>
      </c>
      <c r="J196" s="195"/>
      <c r="K196" s="15"/>
    </row>
    <row r="197" spans="3:11" x14ac:dyDescent="0.2">
      <c r="C197" s="147" t="s">
        <v>74</v>
      </c>
      <c r="D197" s="70"/>
      <c r="E197" s="74"/>
      <c r="F197" s="75">
        <v>25</v>
      </c>
      <c r="G197" s="70">
        <f t="shared" si="22"/>
        <v>25</v>
      </c>
      <c r="H197" s="74">
        <v>11</v>
      </c>
      <c r="I197" s="75">
        <f t="shared" si="23"/>
        <v>36</v>
      </c>
      <c r="J197" s="195"/>
      <c r="K197" s="15"/>
    </row>
    <row r="198" spans="3:11" x14ac:dyDescent="0.2">
      <c r="C198" s="147" t="s">
        <v>77</v>
      </c>
      <c r="D198" s="70"/>
      <c r="E198" s="74"/>
      <c r="F198" s="75">
        <v>28</v>
      </c>
      <c r="G198" s="70">
        <f t="shared" si="22"/>
        <v>28</v>
      </c>
      <c r="H198" s="74">
        <v>47</v>
      </c>
      <c r="I198" s="75">
        <f t="shared" si="23"/>
        <v>75</v>
      </c>
      <c r="J198" s="195"/>
      <c r="K198" s="15"/>
    </row>
    <row r="199" spans="3:11" x14ac:dyDescent="0.2">
      <c r="C199" s="147" t="s">
        <v>96</v>
      </c>
      <c r="D199" s="70"/>
      <c r="E199" s="74"/>
      <c r="F199" s="75"/>
      <c r="G199" s="70">
        <f t="shared" si="22"/>
        <v>0</v>
      </c>
      <c r="H199" s="74">
        <v>0</v>
      </c>
      <c r="I199" s="75">
        <f t="shared" si="23"/>
        <v>0</v>
      </c>
      <c r="J199" s="195"/>
      <c r="K199" s="15"/>
    </row>
    <row r="200" spans="3:11" x14ac:dyDescent="0.2">
      <c r="C200" s="147" t="s">
        <v>83</v>
      </c>
      <c r="D200" s="70">
        <v>14</v>
      </c>
      <c r="E200" s="74"/>
      <c r="F200" s="75"/>
      <c r="G200" s="70">
        <f t="shared" si="22"/>
        <v>14</v>
      </c>
      <c r="H200" s="74">
        <v>13</v>
      </c>
      <c r="I200" s="75">
        <f t="shared" si="23"/>
        <v>27</v>
      </c>
      <c r="J200" s="195"/>
      <c r="K200" s="15"/>
    </row>
    <row r="201" spans="3:11" x14ac:dyDescent="0.2">
      <c r="C201" s="147" t="s">
        <v>79</v>
      </c>
      <c r="D201" s="70">
        <v>23</v>
      </c>
      <c r="E201" s="74"/>
      <c r="F201" s="75">
        <v>21</v>
      </c>
      <c r="G201" s="70">
        <f t="shared" si="22"/>
        <v>44</v>
      </c>
      <c r="H201" s="74">
        <v>35</v>
      </c>
      <c r="I201" s="75">
        <f t="shared" si="23"/>
        <v>79</v>
      </c>
      <c r="J201" s="195"/>
      <c r="K201" s="15"/>
    </row>
    <row r="202" spans="3:11" x14ac:dyDescent="0.2">
      <c r="C202" s="147" t="s">
        <v>97</v>
      </c>
      <c r="D202" s="70"/>
      <c r="E202" s="74">
        <v>20</v>
      </c>
      <c r="F202" s="75"/>
      <c r="G202" s="70">
        <f t="shared" si="22"/>
        <v>20</v>
      </c>
      <c r="H202" s="74">
        <v>14</v>
      </c>
      <c r="I202" s="75">
        <f t="shared" si="23"/>
        <v>34</v>
      </c>
      <c r="J202" s="195"/>
      <c r="K202" s="15"/>
    </row>
    <row r="203" spans="3:11" x14ac:dyDescent="0.2">
      <c r="C203" s="135" t="s">
        <v>94</v>
      </c>
      <c r="D203" s="70"/>
      <c r="E203" s="74"/>
      <c r="F203" s="75"/>
      <c r="G203" s="70">
        <f t="shared" si="22"/>
        <v>0</v>
      </c>
      <c r="H203" s="74">
        <v>9</v>
      </c>
      <c r="I203" s="75">
        <f t="shared" si="23"/>
        <v>9</v>
      </c>
      <c r="J203" s="195"/>
      <c r="K203" s="15"/>
    </row>
    <row r="204" spans="3:11" x14ac:dyDescent="0.2">
      <c r="C204" s="135" t="s">
        <v>73</v>
      </c>
      <c r="D204" s="70"/>
      <c r="E204" s="74"/>
      <c r="F204" s="75"/>
      <c r="G204" s="70">
        <f t="shared" si="22"/>
        <v>0</v>
      </c>
      <c r="H204" s="74">
        <v>29</v>
      </c>
      <c r="I204" s="75">
        <f t="shared" si="23"/>
        <v>29</v>
      </c>
      <c r="J204" s="195"/>
      <c r="K204" s="15"/>
    </row>
    <row r="205" spans="3:11" x14ac:dyDescent="0.2">
      <c r="C205" s="135" t="s">
        <v>70</v>
      </c>
      <c r="D205" s="70">
        <v>12</v>
      </c>
      <c r="E205" s="74"/>
      <c r="F205" s="75"/>
      <c r="G205" s="70">
        <f t="shared" si="22"/>
        <v>12</v>
      </c>
      <c r="H205" s="74">
        <v>0</v>
      </c>
      <c r="I205" s="75">
        <f t="shared" si="23"/>
        <v>12</v>
      </c>
      <c r="J205" s="195"/>
      <c r="K205" s="15"/>
    </row>
    <row r="206" spans="3:11" x14ac:dyDescent="0.2">
      <c r="C206" s="135" t="s">
        <v>155</v>
      </c>
      <c r="D206" s="70"/>
      <c r="E206" s="74"/>
      <c r="F206" s="75"/>
      <c r="G206" s="70">
        <f t="shared" si="22"/>
        <v>0</v>
      </c>
      <c r="H206" s="74">
        <v>0</v>
      </c>
      <c r="I206" s="75">
        <f t="shared" si="23"/>
        <v>0</v>
      </c>
      <c r="J206" s="195"/>
      <c r="K206" s="15"/>
    </row>
    <row r="207" spans="3:11" x14ac:dyDescent="0.2">
      <c r="C207" s="135" t="s">
        <v>138</v>
      </c>
      <c r="D207" s="70">
        <v>13</v>
      </c>
      <c r="E207" s="74"/>
      <c r="F207" s="75"/>
      <c r="G207" s="70">
        <f t="shared" si="22"/>
        <v>13</v>
      </c>
      <c r="H207" s="74">
        <v>8</v>
      </c>
      <c r="I207" s="75">
        <f t="shared" si="23"/>
        <v>21</v>
      </c>
      <c r="J207" s="195"/>
      <c r="K207" s="15"/>
    </row>
    <row r="208" spans="3:11" x14ac:dyDescent="0.2">
      <c r="C208" s="135" t="s">
        <v>150</v>
      </c>
      <c r="D208" s="70">
        <v>13</v>
      </c>
      <c r="E208" s="74"/>
      <c r="F208" s="75"/>
      <c r="G208" s="70">
        <f t="shared" si="22"/>
        <v>13</v>
      </c>
      <c r="H208" s="74">
        <v>9</v>
      </c>
      <c r="I208" s="75">
        <f t="shared" si="23"/>
        <v>22</v>
      </c>
      <c r="J208" s="195"/>
      <c r="K208" s="15"/>
    </row>
    <row r="209" spans="3:11" x14ac:dyDescent="0.2">
      <c r="C209" s="135" t="s">
        <v>151</v>
      </c>
      <c r="D209" s="77"/>
      <c r="E209" s="78">
        <v>16</v>
      </c>
      <c r="F209" s="79"/>
      <c r="G209" s="77">
        <f t="shared" si="22"/>
        <v>16</v>
      </c>
      <c r="H209" s="78">
        <v>26</v>
      </c>
      <c r="I209" s="79">
        <f t="shared" si="23"/>
        <v>42</v>
      </c>
      <c r="J209" s="195"/>
      <c r="K209" s="15"/>
    </row>
    <row r="210" spans="3:11" x14ac:dyDescent="0.2">
      <c r="C210" s="147" t="s">
        <v>189</v>
      </c>
      <c r="D210" s="70"/>
      <c r="E210" s="74"/>
      <c r="F210" s="75">
        <v>15</v>
      </c>
      <c r="G210" s="70">
        <f t="shared" ref="G210" si="24">SUM(D210:F210)</f>
        <v>15</v>
      </c>
      <c r="H210" s="74">
        <v>0</v>
      </c>
      <c r="I210" s="75">
        <f t="shared" ref="I210" si="25">G210+H210</f>
        <v>15</v>
      </c>
      <c r="J210" s="195"/>
      <c r="K210" s="15"/>
    </row>
    <row r="211" spans="3:11" ht="13.5" thickBot="1" x14ac:dyDescent="0.25">
      <c r="C211" s="164" t="s">
        <v>107</v>
      </c>
      <c r="D211" s="158">
        <f t="shared" ref="D211:I211" si="26">SUM(D140:D193)+SUM(D195:D210)</f>
        <v>305</v>
      </c>
      <c r="E211" s="156">
        <f t="shared" si="26"/>
        <v>204</v>
      </c>
      <c r="F211" s="160">
        <f t="shared" si="26"/>
        <v>678</v>
      </c>
      <c r="G211" s="161">
        <f t="shared" si="26"/>
        <v>1187</v>
      </c>
      <c r="H211" s="156">
        <f t="shared" si="26"/>
        <v>1645</v>
      </c>
      <c r="I211" s="160">
        <f t="shared" si="26"/>
        <v>2832</v>
      </c>
      <c r="J211" s="26"/>
      <c r="K211" s="15"/>
    </row>
    <row r="212" spans="3:11" ht="13.5" thickBot="1" x14ac:dyDescent="0.25">
      <c r="C212" s="202" t="s">
        <v>98</v>
      </c>
      <c r="D212" s="203"/>
      <c r="E212" s="203"/>
      <c r="F212" s="203"/>
      <c r="G212" s="203"/>
      <c r="H212" s="203"/>
      <c r="I212" s="204"/>
      <c r="J212" s="26"/>
    </row>
    <row r="213" spans="3:11" x14ac:dyDescent="0.2">
      <c r="C213" s="57" t="s">
        <v>99</v>
      </c>
      <c r="D213" s="71"/>
      <c r="E213" s="72"/>
      <c r="F213" s="72"/>
      <c r="G213" s="81">
        <f t="shared" ref="G213:G216" si="27">SUM(D213:F213)</f>
        <v>0</v>
      </c>
      <c r="H213" s="72"/>
      <c r="I213" s="73">
        <f t="shared" ref="I213:I216" si="28">G213+H213</f>
        <v>0</v>
      </c>
      <c r="J213" s="195"/>
    </row>
    <row r="214" spans="3:11" x14ac:dyDescent="0.2">
      <c r="C214" s="59" t="s">
        <v>100</v>
      </c>
      <c r="D214" s="70"/>
      <c r="E214" s="74"/>
      <c r="F214" s="74"/>
      <c r="G214" s="82">
        <f t="shared" si="27"/>
        <v>0</v>
      </c>
      <c r="H214" s="74"/>
      <c r="I214" s="75">
        <f t="shared" si="28"/>
        <v>0</v>
      </c>
      <c r="J214" s="195"/>
    </row>
    <row r="215" spans="3:11" ht="12.75" customHeight="1" x14ac:dyDescent="0.2">
      <c r="C215" s="59" t="s">
        <v>101</v>
      </c>
      <c r="D215" s="119"/>
      <c r="E215" s="120"/>
      <c r="F215" s="78"/>
      <c r="G215" s="83">
        <f t="shared" si="27"/>
        <v>0</v>
      </c>
      <c r="H215" s="78">
        <v>20</v>
      </c>
      <c r="I215" s="79">
        <f t="shared" si="28"/>
        <v>20</v>
      </c>
      <c r="J215" s="195"/>
    </row>
    <row r="216" spans="3:11" ht="12.75" customHeight="1" thickBot="1" x14ac:dyDescent="0.25">
      <c r="C216" s="59" t="s">
        <v>171</v>
      </c>
      <c r="D216" s="119">
        <v>12</v>
      </c>
      <c r="E216" s="120"/>
      <c r="F216" s="78"/>
      <c r="G216" s="83">
        <f t="shared" si="27"/>
        <v>12</v>
      </c>
      <c r="H216" s="155">
        <v>0</v>
      </c>
      <c r="I216" s="79">
        <f t="shared" si="28"/>
        <v>12</v>
      </c>
      <c r="J216" s="195"/>
    </row>
    <row r="217" spans="3:11" ht="13.5" thickBot="1" x14ac:dyDescent="0.25">
      <c r="C217" s="150" t="s">
        <v>108</v>
      </c>
      <c r="D217" s="149">
        <f>SUM(D213:D216)</f>
        <v>12</v>
      </c>
      <c r="E217" s="151">
        <f t="shared" ref="E217:I217" si="29">SUM(E213:E216)</f>
        <v>0</v>
      </c>
      <c r="F217" s="151">
        <f t="shared" si="29"/>
        <v>0</v>
      </c>
      <c r="G217" s="151">
        <f t="shared" si="29"/>
        <v>12</v>
      </c>
      <c r="H217" s="151">
        <f t="shared" si="29"/>
        <v>20</v>
      </c>
      <c r="I217" s="132">
        <f t="shared" si="29"/>
        <v>32</v>
      </c>
      <c r="J217" s="26"/>
    </row>
    <row r="218" spans="3:11" ht="13.5" thickBot="1" x14ac:dyDescent="0.25">
      <c r="C218" s="148" t="s">
        <v>109</v>
      </c>
      <c r="D218" s="158">
        <f>D138+D211+D217</f>
        <v>342</v>
      </c>
      <c r="E218" s="156">
        <f>E138+E211+E217</f>
        <v>231</v>
      </c>
      <c r="F218" s="156">
        <f t="shared" ref="F218:H218" si="30">F138+F211+F217</f>
        <v>734</v>
      </c>
      <c r="G218" s="133">
        <f t="shared" si="30"/>
        <v>1307</v>
      </c>
      <c r="H218" s="157">
        <f t="shared" si="30"/>
        <v>1751</v>
      </c>
      <c r="I218" s="159">
        <f>I138+I211+I217</f>
        <v>3058</v>
      </c>
      <c r="J218" s="26"/>
    </row>
  </sheetData>
  <sheetProtection password="EA4F" sheet="1" objects="1" scenarios="1"/>
  <mergeCells count="19">
    <mergeCell ref="C49:C50"/>
    <mergeCell ref="C51:F51"/>
    <mergeCell ref="C54:F54"/>
    <mergeCell ref="J10:L10"/>
    <mergeCell ref="A8:C8"/>
    <mergeCell ref="D10:F10"/>
    <mergeCell ref="B21:C21"/>
    <mergeCell ref="C212:I212"/>
    <mergeCell ref="B23:C23"/>
    <mergeCell ref="B17:C17"/>
    <mergeCell ref="G10:I10"/>
    <mergeCell ref="C111:I111"/>
    <mergeCell ref="C135:I135"/>
    <mergeCell ref="C139:I139"/>
    <mergeCell ref="C194:I194"/>
    <mergeCell ref="C60:F60"/>
    <mergeCell ref="C92:F92"/>
    <mergeCell ref="D109:I109"/>
    <mergeCell ref="D49:F49"/>
  </mergeCells>
  <printOptions horizontalCentered="1"/>
  <pageMargins left="0.31496062992125984" right="0.43307086614173229" top="0.74803149606299213" bottom="0.74803149606299213" header="0.31496062992125984" footer="0.31496062992125984"/>
  <pageSetup scale="17" orientation="landscape" r:id="rId1"/>
  <ignoredErrors>
    <ignoredError sqref="I17 I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P45"/>
  <sheetViews>
    <sheetView showGridLines="0" zoomScale="80" zoomScaleNormal="80" zoomScaleSheetLayoutView="80" workbookViewId="0">
      <selection activeCell="B11" sqref="B11:B13"/>
    </sheetView>
  </sheetViews>
  <sheetFormatPr baseColWidth="10" defaultColWidth="4.7109375" defaultRowHeight="12.75" x14ac:dyDescent="0.2"/>
  <cols>
    <col min="1" max="1" width="3.28515625" style="29" customWidth="1"/>
    <col min="2" max="4" width="4.7109375" style="29" customWidth="1"/>
    <col min="5" max="6" width="5" style="29" customWidth="1"/>
    <col min="7" max="7" width="10.42578125" style="29" customWidth="1"/>
    <col min="8" max="8" width="5" style="29" customWidth="1"/>
    <col min="9" max="9" width="6.42578125" style="29" customWidth="1"/>
    <col min="10" max="10" width="5" style="29" customWidth="1"/>
    <col min="11" max="11" width="7.42578125" style="29" customWidth="1"/>
    <col min="12" max="12" width="5" style="29" customWidth="1"/>
    <col min="13" max="13" width="7.140625" style="29" customWidth="1"/>
    <col min="14" max="14" width="5" style="29" customWidth="1"/>
    <col min="15" max="15" width="7" style="29" customWidth="1"/>
    <col min="16" max="16" width="5" style="29" customWidth="1"/>
    <col min="17" max="17" width="7.7109375" style="29" customWidth="1"/>
    <col min="18" max="18" width="5" style="29" customWidth="1"/>
    <col min="19" max="19" width="6.85546875" style="29" customWidth="1"/>
    <col min="20" max="20" width="5" style="29" customWidth="1"/>
    <col min="21" max="21" width="6.28515625" style="29" customWidth="1"/>
    <col min="22" max="22" width="8.28515625" style="29" customWidth="1"/>
    <col min="23" max="23" width="4.5703125" style="29" customWidth="1"/>
    <col min="24" max="24" width="5" style="29" customWidth="1"/>
    <col min="25" max="25" width="6.42578125" style="29" customWidth="1"/>
    <col min="26" max="26" width="15.28515625" style="29" customWidth="1"/>
    <col min="27" max="27" width="5.5703125" style="29" customWidth="1"/>
    <col min="28" max="29" width="5" style="29" customWidth="1"/>
    <col min="30" max="30" width="4.7109375" style="29" customWidth="1"/>
    <col min="31" max="33" width="4.7109375" style="29" hidden="1" customWidth="1"/>
    <col min="34" max="34" width="6.85546875" style="29" hidden="1" customWidth="1"/>
    <col min="35" max="40" width="4.7109375" style="29" hidden="1" customWidth="1"/>
    <col min="41" max="42" width="8.42578125" style="29" hidden="1" customWidth="1"/>
    <col min="43" max="16384" width="4.7109375" style="29"/>
  </cols>
  <sheetData>
    <row r="7" spans="1:33" x14ac:dyDescent="0.2">
      <c r="Y7" s="30"/>
    </row>
    <row r="8" spans="1:33" ht="15.75" customHeight="1" x14ac:dyDescent="0.25">
      <c r="A8" s="199" t="s">
        <v>24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</row>
    <row r="9" spans="1:33" ht="15.75" customHeight="1" x14ac:dyDescent="0.2">
      <c r="A9" s="260" t="s">
        <v>166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</row>
    <row r="10" spans="1:33" ht="6" customHeight="1" thickBot="1" x14ac:dyDescent="0.25">
      <c r="F10" s="94"/>
      <c r="G10" s="94"/>
      <c r="H10" s="94"/>
      <c r="I10" s="94"/>
      <c r="J10" s="94"/>
      <c r="K10" s="94"/>
      <c r="AD10" s="95"/>
      <c r="AE10" s="261"/>
      <c r="AF10" s="261"/>
      <c r="AG10" s="261"/>
    </row>
    <row r="11" spans="1:33" ht="18" customHeight="1" thickBot="1" x14ac:dyDescent="0.25">
      <c r="B11" s="290" t="s">
        <v>0</v>
      </c>
      <c r="C11" s="183"/>
      <c r="D11" s="184"/>
      <c r="E11" s="184"/>
      <c r="F11" s="184"/>
      <c r="G11" s="184"/>
      <c r="H11" s="262" t="s">
        <v>1</v>
      </c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4"/>
      <c r="V11" s="265" t="s">
        <v>38</v>
      </c>
      <c r="W11" s="268" t="s">
        <v>23</v>
      </c>
      <c r="X11" s="269"/>
      <c r="Y11" s="270"/>
      <c r="Z11" s="277" t="s">
        <v>37</v>
      </c>
    </row>
    <row r="12" spans="1:33" ht="17.25" customHeight="1" thickBot="1" x14ac:dyDescent="0.3">
      <c r="B12" s="291"/>
      <c r="C12" s="185" t="s">
        <v>12</v>
      </c>
      <c r="D12" s="186"/>
      <c r="E12" s="186"/>
      <c r="F12" s="186"/>
      <c r="G12" s="186"/>
      <c r="H12" s="279" t="s">
        <v>3</v>
      </c>
      <c r="I12" s="280"/>
      <c r="J12" s="279" t="s">
        <v>4</v>
      </c>
      <c r="K12" s="280"/>
      <c r="L12" s="286" t="s">
        <v>41</v>
      </c>
      <c r="M12" s="287"/>
      <c r="N12" s="279" t="s">
        <v>5</v>
      </c>
      <c r="O12" s="280"/>
      <c r="P12" s="187" t="s">
        <v>2</v>
      </c>
      <c r="Q12" s="188"/>
      <c r="R12" s="188"/>
      <c r="S12" s="188"/>
      <c r="T12" s="188"/>
      <c r="U12" s="188"/>
      <c r="V12" s="266"/>
      <c r="W12" s="271"/>
      <c r="X12" s="272"/>
      <c r="Y12" s="273"/>
      <c r="Z12" s="278"/>
    </row>
    <row r="13" spans="1:33" ht="20.25" customHeight="1" thickBot="1" x14ac:dyDescent="0.25">
      <c r="B13" s="292"/>
      <c r="C13" s="189"/>
      <c r="D13" s="190"/>
      <c r="E13" s="191"/>
      <c r="F13" s="191"/>
      <c r="G13" s="190"/>
      <c r="H13" s="281"/>
      <c r="I13" s="282"/>
      <c r="J13" s="281"/>
      <c r="K13" s="282"/>
      <c r="L13" s="288"/>
      <c r="M13" s="289"/>
      <c r="N13" s="281"/>
      <c r="O13" s="282"/>
      <c r="P13" s="283" t="s">
        <v>7</v>
      </c>
      <c r="Q13" s="284"/>
      <c r="R13" s="283" t="s">
        <v>6</v>
      </c>
      <c r="S13" s="284"/>
      <c r="T13" s="283" t="s">
        <v>22</v>
      </c>
      <c r="U13" s="285"/>
      <c r="V13" s="267"/>
      <c r="W13" s="274"/>
      <c r="X13" s="275"/>
      <c r="Y13" s="276"/>
      <c r="Z13" s="278"/>
    </row>
    <row r="14" spans="1:33" ht="20.100000000000001" customHeight="1" x14ac:dyDescent="0.2">
      <c r="B14" s="96">
        <v>1</v>
      </c>
      <c r="C14" s="97" t="s">
        <v>39</v>
      </c>
      <c r="D14" s="98"/>
      <c r="E14" s="18"/>
      <c r="F14" s="15"/>
      <c r="G14" s="15"/>
      <c r="H14" s="254"/>
      <c r="I14" s="255"/>
      <c r="J14" s="254"/>
      <c r="K14" s="255"/>
      <c r="L14" s="256">
        <v>2</v>
      </c>
      <c r="M14" s="257"/>
      <c r="N14" s="258">
        <v>6359</v>
      </c>
      <c r="O14" s="259"/>
      <c r="P14" s="256">
        <v>111</v>
      </c>
      <c r="Q14" s="257"/>
      <c r="R14" s="258">
        <v>1630</v>
      </c>
      <c r="S14" s="259"/>
      <c r="T14" s="258">
        <v>32</v>
      </c>
      <c r="U14" s="259"/>
      <c r="V14" s="118">
        <v>35</v>
      </c>
      <c r="W14" s="249">
        <f t="shared" ref="W14:W19" si="0">SUM(H14:V14)</f>
        <v>8169</v>
      </c>
      <c r="X14" s="250"/>
      <c r="Y14" s="251"/>
      <c r="Z14" s="91">
        <f>W14/$W$19</f>
        <v>0.6114063318613876</v>
      </c>
    </row>
    <row r="15" spans="1:33" ht="20.100000000000001" customHeight="1" x14ac:dyDescent="0.2">
      <c r="B15" s="99">
        <v>2</v>
      </c>
      <c r="C15" s="100" t="s">
        <v>17</v>
      </c>
      <c r="D15" s="101"/>
      <c r="E15" s="102"/>
      <c r="F15" s="103"/>
      <c r="G15" s="103"/>
      <c r="H15" s="241"/>
      <c r="I15" s="242"/>
      <c r="J15" s="239">
        <v>1251</v>
      </c>
      <c r="K15" s="240"/>
      <c r="L15" s="241"/>
      <c r="M15" s="242"/>
      <c r="N15" s="241"/>
      <c r="O15" s="242"/>
      <c r="P15" s="241"/>
      <c r="Q15" s="242"/>
      <c r="R15" s="241"/>
      <c r="S15" s="242"/>
      <c r="T15" s="241"/>
      <c r="U15" s="242"/>
      <c r="V15" s="128"/>
      <c r="W15" s="249">
        <f t="shared" si="0"/>
        <v>1251</v>
      </c>
      <c r="X15" s="250"/>
      <c r="Y15" s="251"/>
      <c r="Z15" s="91">
        <f t="shared" ref="Z15:Z19" si="1">W15/$W$19</f>
        <v>9.3630716263752717E-2</v>
      </c>
    </row>
    <row r="16" spans="1:33" ht="20.100000000000001" customHeight="1" x14ac:dyDescent="0.2">
      <c r="B16" s="99">
        <v>3</v>
      </c>
      <c r="C16" s="100" t="s">
        <v>16</v>
      </c>
      <c r="D16" s="101"/>
      <c r="E16" s="102"/>
      <c r="F16" s="103"/>
      <c r="G16" s="103"/>
      <c r="H16" s="241"/>
      <c r="I16" s="242"/>
      <c r="J16" s="239">
        <v>1481</v>
      </c>
      <c r="K16" s="240"/>
      <c r="L16" s="241"/>
      <c r="M16" s="242"/>
      <c r="N16" s="241"/>
      <c r="O16" s="242"/>
      <c r="P16" s="241"/>
      <c r="Q16" s="242"/>
      <c r="R16" s="241"/>
      <c r="S16" s="242"/>
      <c r="T16" s="241"/>
      <c r="U16" s="242"/>
      <c r="V16" s="128"/>
      <c r="W16" s="249">
        <f t="shared" si="0"/>
        <v>1481</v>
      </c>
      <c r="X16" s="250"/>
      <c r="Y16" s="251"/>
      <c r="Z16" s="91">
        <f t="shared" si="1"/>
        <v>0.11084499663198863</v>
      </c>
    </row>
    <row r="17" spans="2:41" ht="20.100000000000001" customHeight="1" x14ac:dyDescent="0.2">
      <c r="B17" s="96">
        <v>4</v>
      </c>
      <c r="C17" s="97" t="s">
        <v>8</v>
      </c>
      <c r="D17" s="98"/>
      <c r="E17" s="18"/>
      <c r="F17" s="15"/>
      <c r="G17" s="15"/>
      <c r="H17" s="252">
        <v>560</v>
      </c>
      <c r="I17" s="253"/>
      <c r="J17" s="252">
        <v>511</v>
      </c>
      <c r="K17" s="253"/>
      <c r="L17" s="241"/>
      <c r="M17" s="242"/>
      <c r="N17" s="241"/>
      <c r="O17" s="242"/>
      <c r="P17" s="241"/>
      <c r="Q17" s="242"/>
      <c r="R17" s="241"/>
      <c r="S17" s="242"/>
      <c r="T17" s="241"/>
      <c r="U17" s="242"/>
      <c r="V17" s="128"/>
      <c r="W17" s="249">
        <f t="shared" si="0"/>
        <v>1071</v>
      </c>
      <c r="X17" s="250"/>
      <c r="Y17" s="251"/>
      <c r="Z17" s="91">
        <f t="shared" si="1"/>
        <v>8.0158670758176787E-2</v>
      </c>
    </row>
    <row r="18" spans="2:41" ht="20.100000000000001" customHeight="1" thickBot="1" x14ac:dyDescent="0.25">
      <c r="B18" s="104">
        <v>5</v>
      </c>
      <c r="C18" s="105" t="s">
        <v>9</v>
      </c>
      <c r="D18" s="106"/>
      <c r="E18" s="107"/>
      <c r="F18" s="108"/>
      <c r="G18" s="108"/>
      <c r="H18" s="241"/>
      <c r="I18" s="242"/>
      <c r="J18" s="239">
        <v>456</v>
      </c>
      <c r="K18" s="240"/>
      <c r="L18" s="241"/>
      <c r="M18" s="242"/>
      <c r="N18" s="239">
        <v>606</v>
      </c>
      <c r="O18" s="240"/>
      <c r="P18" s="239">
        <v>0</v>
      </c>
      <c r="Q18" s="240"/>
      <c r="R18" s="239">
        <v>327</v>
      </c>
      <c r="S18" s="240"/>
      <c r="T18" s="241"/>
      <c r="U18" s="242"/>
      <c r="V18" s="128"/>
      <c r="W18" s="243">
        <f t="shared" si="0"/>
        <v>1389</v>
      </c>
      <c r="X18" s="244"/>
      <c r="Y18" s="245"/>
      <c r="Z18" s="92">
        <f t="shared" si="1"/>
        <v>0.10395928448469426</v>
      </c>
    </row>
    <row r="19" spans="2:41" ht="27.75" customHeight="1" thickBot="1" x14ac:dyDescent="0.25">
      <c r="B19" s="246" t="s">
        <v>10</v>
      </c>
      <c r="C19" s="247"/>
      <c r="D19" s="247"/>
      <c r="E19" s="247"/>
      <c r="F19" s="247"/>
      <c r="G19" s="247"/>
      <c r="H19" s="246">
        <f>SUM(H14:I18)</f>
        <v>560</v>
      </c>
      <c r="I19" s="233"/>
      <c r="J19" s="248">
        <f>SUM(J14:K18)</f>
        <v>3699</v>
      </c>
      <c r="K19" s="233"/>
      <c r="L19" s="248">
        <f>SUM(L14:M18)</f>
        <v>2</v>
      </c>
      <c r="M19" s="233"/>
      <c r="N19" s="248">
        <f>SUM(N14:O18)</f>
        <v>6965</v>
      </c>
      <c r="O19" s="233"/>
      <c r="P19" s="248">
        <f>SUM(P14:Q18)</f>
        <v>111</v>
      </c>
      <c r="Q19" s="233"/>
      <c r="R19" s="248">
        <f>SUM(R14:S18)</f>
        <v>1957</v>
      </c>
      <c r="S19" s="233"/>
      <c r="T19" s="232">
        <f>SUM(T14:U18)</f>
        <v>32</v>
      </c>
      <c r="U19" s="233"/>
      <c r="V19" s="152">
        <f>SUM(V14:V18)</f>
        <v>35</v>
      </c>
      <c r="W19" s="234">
        <f t="shared" si="0"/>
        <v>13361</v>
      </c>
      <c r="X19" s="235"/>
      <c r="Y19" s="236"/>
      <c r="Z19" s="20">
        <f t="shared" si="1"/>
        <v>1</v>
      </c>
    </row>
    <row r="20" spans="2:41" ht="25.5" customHeight="1" thickBot="1" x14ac:dyDescent="0.25">
      <c r="B20" s="207" t="s">
        <v>37</v>
      </c>
      <c r="C20" s="208"/>
      <c r="D20" s="208"/>
      <c r="E20" s="208"/>
      <c r="F20" s="208"/>
      <c r="G20" s="238"/>
      <c r="H20" s="225">
        <f>H19/$W$19</f>
        <v>4.1913030461791782E-2</v>
      </c>
      <c r="I20" s="226"/>
      <c r="J20" s="225">
        <f>J19/$W$19</f>
        <v>0.27685053513958535</v>
      </c>
      <c r="K20" s="226"/>
      <c r="L20" s="225">
        <f>L19/$W$19</f>
        <v>1.4968939450639922E-4</v>
      </c>
      <c r="M20" s="226"/>
      <c r="N20" s="225">
        <f>N19/$W$19</f>
        <v>0.52129331636853526</v>
      </c>
      <c r="O20" s="226"/>
      <c r="P20" s="225">
        <f>P19/$W$19</f>
        <v>8.3077613951051572E-3</v>
      </c>
      <c r="Q20" s="226"/>
      <c r="R20" s="225">
        <f>R19/$W$19</f>
        <v>0.14647107252451164</v>
      </c>
      <c r="S20" s="226"/>
      <c r="T20" s="225">
        <f>T19/$W$19</f>
        <v>2.3950303121023876E-3</v>
      </c>
      <c r="U20" s="226"/>
      <c r="V20" s="93">
        <f>V19/$W$19</f>
        <v>2.6195644038619864E-3</v>
      </c>
      <c r="W20" s="227">
        <v>1</v>
      </c>
      <c r="X20" s="228"/>
      <c r="Y20" s="229"/>
      <c r="Z20" s="15"/>
    </row>
    <row r="21" spans="2:41" ht="15" customHeight="1" thickBot="1" x14ac:dyDescent="0.25"/>
    <row r="22" spans="2:41" ht="14.25" customHeight="1" thickBot="1" x14ac:dyDescent="0.3">
      <c r="B22" s="109"/>
      <c r="C22" s="15"/>
      <c r="D22" s="15"/>
      <c r="E22" s="15"/>
      <c r="F22" s="15"/>
      <c r="G22" s="15"/>
      <c r="H22" s="129"/>
      <c r="I22" s="110" t="s">
        <v>11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230"/>
      <c r="Y22" s="230"/>
      <c r="AE22" s="29" t="s">
        <v>3</v>
      </c>
      <c r="AH22" s="112">
        <f>H20</f>
        <v>4.1913030461791782E-2</v>
      </c>
      <c r="AK22" s="29" t="s">
        <v>19</v>
      </c>
      <c r="AO22" s="112">
        <f>W14+X22</f>
        <v>8169</v>
      </c>
    </row>
    <row r="23" spans="2:41" ht="14.25" customHeight="1" thickBot="1" x14ac:dyDescent="0.25">
      <c r="D23" s="15"/>
      <c r="G23" s="113"/>
      <c r="H23" s="113"/>
      <c r="I23" s="237" t="s">
        <v>167</v>
      </c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111"/>
      <c r="X23" s="207">
        <v>1936</v>
      </c>
      <c r="Y23" s="231"/>
      <c r="AE23" s="29" t="s">
        <v>4</v>
      </c>
      <c r="AH23" s="112">
        <f>J20</f>
        <v>0.27685053513958535</v>
      </c>
      <c r="AK23" s="29" t="s">
        <v>20</v>
      </c>
      <c r="AO23" s="112">
        <f>W15</f>
        <v>1251</v>
      </c>
    </row>
    <row r="24" spans="2:41" ht="20.25" customHeight="1" x14ac:dyDescent="0.2">
      <c r="AE24" s="29" t="s">
        <v>21</v>
      </c>
      <c r="AH24" s="112">
        <f>L20</f>
        <v>1.4968939450639922E-4</v>
      </c>
      <c r="AK24" s="29" t="s">
        <v>18</v>
      </c>
      <c r="AO24" s="112">
        <f>W16</f>
        <v>1481</v>
      </c>
    </row>
    <row r="25" spans="2:41" ht="20.25" customHeight="1" x14ac:dyDescent="0.2">
      <c r="AE25" s="29" t="s">
        <v>5</v>
      </c>
      <c r="AH25" s="112">
        <f>N20</f>
        <v>0.52129331636853526</v>
      </c>
      <c r="AK25" s="29" t="s">
        <v>13</v>
      </c>
      <c r="AO25" s="112">
        <f>W17</f>
        <v>1071</v>
      </c>
    </row>
    <row r="26" spans="2:41" ht="11.25" customHeight="1" x14ac:dyDescent="0.2">
      <c r="AE26" s="29" t="s">
        <v>7</v>
      </c>
      <c r="AH26" s="112">
        <f>P20</f>
        <v>8.3077613951051572E-3</v>
      </c>
      <c r="AK26" s="29" t="s">
        <v>14</v>
      </c>
      <c r="AO26" s="112">
        <f>W18</f>
        <v>1389</v>
      </c>
    </row>
    <row r="27" spans="2:41" x14ac:dyDescent="0.2">
      <c r="AE27" s="29" t="s">
        <v>6</v>
      </c>
      <c r="AH27" s="112">
        <f>R20</f>
        <v>0.14647107252451164</v>
      </c>
      <c r="AK27" s="29" t="s">
        <v>15</v>
      </c>
      <c r="AO27" s="112">
        <f>W20</f>
        <v>1</v>
      </c>
    </row>
    <row r="28" spans="2:41" x14ac:dyDescent="0.2">
      <c r="AE28" s="29" t="s">
        <v>22</v>
      </c>
      <c r="AH28" s="112">
        <f>T20</f>
        <v>2.3950303121023876E-3</v>
      </c>
    </row>
    <row r="44" spans="5:26" x14ac:dyDescent="0.2">
      <c r="E44" s="29">
        <v>431</v>
      </c>
      <c r="F44" s="29">
        <v>2956</v>
      </c>
      <c r="G44" s="29">
        <v>109</v>
      </c>
      <c r="H44" s="29">
        <v>7079</v>
      </c>
      <c r="I44" s="29">
        <v>299</v>
      </c>
      <c r="J44" s="29">
        <v>1656</v>
      </c>
      <c r="K44" s="29">
        <v>45</v>
      </c>
      <c r="S44" s="80"/>
      <c r="T44" s="80">
        <v>9161</v>
      </c>
      <c r="U44" s="80">
        <v>751</v>
      </c>
      <c r="V44" s="80">
        <v>1253</v>
      </c>
      <c r="W44" s="80">
        <v>1355</v>
      </c>
      <c r="X44" s="80">
        <v>13483</v>
      </c>
      <c r="Y44" s="80"/>
      <c r="Z44" s="80"/>
    </row>
    <row r="45" spans="5:26" x14ac:dyDescent="0.2">
      <c r="E45" s="80">
        <v>429</v>
      </c>
      <c r="F45" s="80">
        <v>3117</v>
      </c>
      <c r="G45" s="80">
        <v>134</v>
      </c>
      <c r="H45" s="80">
        <v>7913</v>
      </c>
      <c r="I45" s="80">
        <v>289</v>
      </c>
      <c r="J45" s="80">
        <v>1671</v>
      </c>
      <c r="K45" s="80">
        <v>58</v>
      </c>
      <c r="L45" s="80"/>
      <c r="M45" s="80"/>
    </row>
  </sheetData>
  <sheetProtection password="EA4F" sheet="1" objects="1" scenarios="1"/>
  <mergeCells count="76">
    <mergeCell ref="A8:Y8"/>
    <mergeCell ref="A9:Y9"/>
    <mergeCell ref="AE10:AG10"/>
    <mergeCell ref="H11:U11"/>
    <mergeCell ref="V11:V13"/>
    <mergeCell ref="W11:Y13"/>
    <mergeCell ref="Z11:Z13"/>
    <mergeCell ref="H12:I13"/>
    <mergeCell ref="J12:K13"/>
    <mergeCell ref="R13:S13"/>
    <mergeCell ref="T13:U13"/>
    <mergeCell ref="L12:M13"/>
    <mergeCell ref="N12:O13"/>
    <mergeCell ref="P13:Q13"/>
    <mergeCell ref="B11:B13"/>
    <mergeCell ref="W14:Y14"/>
    <mergeCell ref="H15:I15"/>
    <mergeCell ref="J15:K15"/>
    <mergeCell ref="L15:M15"/>
    <mergeCell ref="N15:O15"/>
    <mergeCell ref="P15:Q15"/>
    <mergeCell ref="R15:S15"/>
    <mergeCell ref="T15:U15"/>
    <mergeCell ref="W15:Y15"/>
    <mergeCell ref="H14:I14"/>
    <mergeCell ref="J14:K14"/>
    <mergeCell ref="L14:M14"/>
    <mergeCell ref="N14:O14"/>
    <mergeCell ref="P14:Q14"/>
    <mergeCell ref="R14:S14"/>
    <mergeCell ref="T14:U14"/>
    <mergeCell ref="T16:U16"/>
    <mergeCell ref="W16:Y16"/>
    <mergeCell ref="H17:I17"/>
    <mergeCell ref="J17:K17"/>
    <mergeCell ref="L17:M17"/>
    <mergeCell ref="N17:O17"/>
    <mergeCell ref="P17:Q17"/>
    <mergeCell ref="R17:S17"/>
    <mergeCell ref="T17:U17"/>
    <mergeCell ref="W17:Y17"/>
    <mergeCell ref="J16:K16"/>
    <mergeCell ref="L16:M16"/>
    <mergeCell ref="N16:O16"/>
    <mergeCell ref="P16:Q16"/>
    <mergeCell ref="R16:S16"/>
    <mergeCell ref="H16:I16"/>
    <mergeCell ref="R18:S18"/>
    <mergeCell ref="T18:U18"/>
    <mergeCell ref="W18:Y18"/>
    <mergeCell ref="B19:G19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B20:G20"/>
    <mergeCell ref="H20:I20"/>
    <mergeCell ref="J20:K20"/>
    <mergeCell ref="L20:M20"/>
    <mergeCell ref="N20:O20"/>
    <mergeCell ref="P20:Q20"/>
    <mergeCell ref="W20:Y20"/>
    <mergeCell ref="X22:Y22"/>
    <mergeCell ref="X23:Y23"/>
    <mergeCell ref="T19:U19"/>
    <mergeCell ref="W19:Y19"/>
    <mergeCell ref="R20:S20"/>
    <mergeCell ref="T20:U20"/>
    <mergeCell ref="I23:V23"/>
  </mergeCells>
  <phoneticPr fontId="5" type="noConversion"/>
  <printOptions horizontalCentered="1" verticalCentered="1"/>
  <pageMargins left="0.6692913385826772" right="0.43307086614173229" top="0.43307086614173229" bottom="0.70866141732283472" header="0.27559055118110237" footer="0.51181102362204722"/>
  <pageSetup scale="60" orientation="landscape" r:id="rId1"/>
  <headerFooter alignWithMargins="0"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P149"/>
  <sheetViews>
    <sheetView showGridLines="0" showZeros="0" zoomScale="80" zoomScaleNormal="80" zoomScaleSheetLayoutView="80" workbookViewId="0">
      <selection activeCell="B11" sqref="B11:B13"/>
    </sheetView>
  </sheetViews>
  <sheetFormatPr baseColWidth="10" defaultColWidth="4.7109375" defaultRowHeight="12.75" x14ac:dyDescent="0.2"/>
  <cols>
    <col min="1" max="1" width="3.28515625" style="29" customWidth="1"/>
    <col min="2" max="4" width="4.7109375" style="29" customWidth="1"/>
    <col min="5" max="6" width="5" style="29" customWidth="1"/>
    <col min="7" max="7" width="10.42578125" style="29" customWidth="1"/>
    <col min="8" max="8" width="5" style="29" customWidth="1"/>
    <col min="9" max="9" width="6.42578125" style="29" customWidth="1"/>
    <col min="10" max="10" width="5" style="29" customWidth="1"/>
    <col min="11" max="11" width="7.42578125" style="29" customWidth="1"/>
    <col min="12" max="12" width="5" style="29" customWidth="1"/>
    <col min="13" max="13" width="7.140625" style="29" customWidth="1"/>
    <col min="14" max="14" width="5" style="29" customWidth="1"/>
    <col min="15" max="15" width="7" style="29" customWidth="1"/>
    <col min="16" max="16" width="5" style="29" customWidth="1"/>
    <col min="17" max="17" width="7.7109375" style="29" customWidth="1"/>
    <col min="18" max="18" width="5" style="29" customWidth="1"/>
    <col min="19" max="19" width="6.85546875" style="29" customWidth="1"/>
    <col min="20" max="20" width="5" style="29" customWidth="1"/>
    <col min="21" max="21" width="6.28515625" style="29" customWidth="1"/>
    <col min="22" max="22" width="8.28515625" style="29" customWidth="1"/>
    <col min="23" max="23" width="4.5703125" style="29" customWidth="1"/>
    <col min="24" max="24" width="5" style="29" customWidth="1"/>
    <col min="25" max="25" width="6.42578125" style="29" customWidth="1"/>
    <col min="26" max="26" width="15.28515625" style="29" customWidth="1"/>
    <col min="27" max="27" width="5.5703125" style="29" customWidth="1"/>
    <col min="28" max="29" width="5" style="29" customWidth="1"/>
    <col min="30" max="30" width="4.7109375" style="29" customWidth="1"/>
    <col min="31" max="33" width="4.7109375" style="29" hidden="1" customWidth="1"/>
    <col min="34" max="34" width="6.85546875" style="29" hidden="1" customWidth="1"/>
    <col min="35" max="40" width="4.7109375" style="29" hidden="1" customWidth="1"/>
    <col min="41" max="42" width="8.42578125" style="29" hidden="1" customWidth="1"/>
    <col min="43" max="16384" width="4.7109375" style="29"/>
  </cols>
  <sheetData>
    <row r="7" spans="1:33" x14ac:dyDescent="0.2">
      <c r="Y7" s="30"/>
    </row>
    <row r="8" spans="1:33" ht="15.75" customHeight="1" x14ac:dyDescent="0.25">
      <c r="A8" s="199" t="s">
        <v>24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</row>
    <row r="9" spans="1:33" ht="15.75" customHeight="1" x14ac:dyDescent="0.2">
      <c r="A9" s="260" t="s">
        <v>169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</row>
    <row r="10" spans="1:33" ht="6.75" customHeight="1" thickBot="1" x14ac:dyDescent="0.25">
      <c r="F10" s="94"/>
      <c r="G10" s="94"/>
      <c r="H10" s="94"/>
      <c r="I10" s="94"/>
      <c r="J10" s="94"/>
      <c r="K10" s="94"/>
      <c r="AD10" s="95"/>
      <c r="AE10" s="261"/>
      <c r="AF10" s="261"/>
      <c r="AG10" s="261"/>
    </row>
    <row r="11" spans="1:33" ht="18" customHeight="1" thickBot="1" x14ac:dyDescent="0.3">
      <c r="B11" s="290" t="s">
        <v>0</v>
      </c>
      <c r="C11" s="183"/>
      <c r="D11" s="184"/>
      <c r="E11" s="184"/>
      <c r="F11" s="184"/>
      <c r="G11" s="184"/>
      <c r="H11" s="327" t="s">
        <v>1</v>
      </c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9"/>
      <c r="V11" s="265" t="s">
        <v>38</v>
      </c>
      <c r="W11" s="268" t="s">
        <v>23</v>
      </c>
      <c r="X11" s="269"/>
      <c r="Y11" s="270"/>
      <c r="Z11" s="277" t="s">
        <v>37</v>
      </c>
    </row>
    <row r="12" spans="1:33" ht="17.25" customHeight="1" thickBot="1" x14ac:dyDescent="0.3">
      <c r="B12" s="291"/>
      <c r="C12" s="185" t="s">
        <v>12</v>
      </c>
      <c r="D12" s="186"/>
      <c r="E12" s="186"/>
      <c r="F12" s="186"/>
      <c r="G12" s="186"/>
      <c r="H12" s="279" t="s">
        <v>3</v>
      </c>
      <c r="I12" s="330"/>
      <c r="J12" s="279" t="s">
        <v>4</v>
      </c>
      <c r="K12" s="330"/>
      <c r="L12" s="286" t="s">
        <v>41</v>
      </c>
      <c r="M12" s="330"/>
      <c r="N12" s="279" t="s">
        <v>5</v>
      </c>
      <c r="O12" s="330"/>
      <c r="P12" s="187" t="s">
        <v>2</v>
      </c>
      <c r="Q12" s="188"/>
      <c r="R12" s="188"/>
      <c r="S12" s="188"/>
      <c r="T12" s="188"/>
      <c r="U12" s="188"/>
      <c r="V12" s="266"/>
      <c r="W12" s="271"/>
      <c r="X12" s="272"/>
      <c r="Y12" s="273"/>
      <c r="Z12" s="278"/>
    </row>
    <row r="13" spans="1:33" ht="20.25" customHeight="1" thickBot="1" x14ac:dyDescent="0.25">
      <c r="B13" s="292"/>
      <c r="C13" s="189"/>
      <c r="D13" s="190"/>
      <c r="E13" s="191"/>
      <c r="F13" s="191"/>
      <c r="G13" s="191"/>
      <c r="H13" s="331"/>
      <c r="I13" s="332"/>
      <c r="J13" s="331"/>
      <c r="K13" s="332"/>
      <c r="L13" s="331"/>
      <c r="M13" s="332"/>
      <c r="N13" s="331"/>
      <c r="O13" s="332"/>
      <c r="P13" s="283" t="s">
        <v>7</v>
      </c>
      <c r="Q13" s="284"/>
      <c r="R13" s="283" t="s">
        <v>6</v>
      </c>
      <c r="S13" s="284"/>
      <c r="T13" s="283" t="s">
        <v>22</v>
      </c>
      <c r="U13" s="285"/>
      <c r="V13" s="267"/>
      <c r="W13" s="274"/>
      <c r="X13" s="275"/>
      <c r="Y13" s="276"/>
      <c r="Z13" s="278"/>
    </row>
    <row r="14" spans="1:33" ht="20.100000000000001" customHeight="1" x14ac:dyDescent="0.2">
      <c r="B14" s="96">
        <v>1</v>
      </c>
      <c r="C14" s="97" t="s">
        <v>39</v>
      </c>
      <c r="D14" s="98"/>
      <c r="E14" s="18"/>
      <c r="F14" s="15"/>
      <c r="G14" s="15"/>
      <c r="H14" s="322"/>
      <c r="I14" s="323"/>
      <c r="J14" s="324"/>
      <c r="K14" s="323"/>
      <c r="L14" s="325"/>
      <c r="M14" s="326"/>
      <c r="N14" s="325">
        <v>7456</v>
      </c>
      <c r="O14" s="326"/>
      <c r="P14" s="316">
        <v>126</v>
      </c>
      <c r="Q14" s="317"/>
      <c r="R14" s="316">
        <v>1552</v>
      </c>
      <c r="S14" s="317"/>
      <c r="T14" s="316">
        <v>24</v>
      </c>
      <c r="U14" s="318"/>
      <c r="V14" s="126">
        <v>59</v>
      </c>
      <c r="W14" s="319">
        <f t="shared" ref="W14:W19" si="0">SUM(H14:V14)</f>
        <v>9217</v>
      </c>
      <c r="X14" s="320"/>
      <c r="Y14" s="321"/>
      <c r="Z14" s="91">
        <f t="shared" ref="Z14:Z19" si="1">W14/$W$19</f>
        <v>0.62357080035180301</v>
      </c>
    </row>
    <row r="15" spans="1:33" ht="20.100000000000001" customHeight="1" x14ac:dyDescent="0.2">
      <c r="B15" s="99">
        <v>2</v>
      </c>
      <c r="C15" s="100" t="s">
        <v>17</v>
      </c>
      <c r="D15" s="101"/>
      <c r="E15" s="102"/>
      <c r="F15" s="103"/>
      <c r="G15" s="103"/>
      <c r="H15" s="313"/>
      <c r="I15" s="307"/>
      <c r="J15" s="314">
        <v>1405</v>
      </c>
      <c r="K15" s="315"/>
      <c r="L15" s="306"/>
      <c r="M15" s="307"/>
      <c r="N15" s="306"/>
      <c r="O15" s="307"/>
      <c r="P15" s="306"/>
      <c r="Q15" s="307"/>
      <c r="R15" s="306"/>
      <c r="S15" s="307"/>
      <c r="T15" s="306"/>
      <c r="U15" s="312"/>
      <c r="V15" s="130"/>
      <c r="W15" s="249">
        <f t="shared" si="0"/>
        <v>1405</v>
      </c>
      <c r="X15" s="250"/>
      <c r="Y15" s="251"/>
      <c r="Z15" s="91">
        <f t="shared" si="1"/>
        <v>9.5054461809079227E-2</v>
      </c>
    </row>
    <row r="16" spans="1:33" ht="20.100000000000001" customHeight="1" x14ac:dyDescent="0.2">
      <c r="B16" s="99">
        <v>3</v>
      </c>
      <c r="C16" s="100" t="s">
        <v>16</v>
      </c>
      <c r="D16" s="101"/>
      <c r="E16" s="102"/>
      <c r="F16" s="103"/>
      <c r="G16" s="103"/>
      <c r="H16" s="313"/>
      <c r="I16" s="307"/>
      <c r="J16" s="314">
        <v>1569</v>
      </c>
      <c r="K16" s="315"/>
      <c r="L16" s="306"/>
      <c r="M16" s="307"/>
      <c r="N16" s="306"/>
      <c r="O16" s="307"/>
      <c r="P16" s="306"/>
      <c r="Q16" s="307"/>
      <c r="R16" s="306"/>
      <c r="S16" s="307"/>
      <c r="T16" s="306"/>
      <c r="U16" s="312"/>
      <c r="V16" s="130"/>
      <c r="W16" s="249">
        <f t="shared" si="0"/>
        <v>1569</v>
      </c>
      <c r="X16" s="250"/>
      <c r="Y16" s="251"/>
      <c r="Z16" s="91">
        <f t="shared" si="1"/>
        <v>0.10614978688857317</v>
      </c>
    </row>
    <row r="17" spans="2:41" ht="20.100000000000001" customHeight="1" x14ac:dyDescent="0.2">
      <c r="B17" s="96">
        <v>4</v>
      </c>
      <c r="C17" s="97" t="s">
        <v>8</v>
      </c>
      <c r="D17" s="98"/>
      <c r="E17" s="18"/>
      <c r="F17" s="15"/>
      <c r="G17" s="15"/>
      <c r="H17" s="303">
        <v>548</v>
      </c>
      <c r="I17" s="304"/>
      <c r="J17" s="305">
        <v>536</v>
      </c>
      <c r="K17" s="304"/>
      <c r="L17" s="306"/>
      <c r="M17" s="307"/>
      <c r="N17" s="306"/>
      <c r="O17" s="307"/>
      <c r="P17" s="306"/>
      <c r="Q17" s="307"/>
      <c r="R17" s="306"/>
      <c r="S17" s="307"/>
      <c r="T17" s="306"/>
      <c r="U17" s="312"/>
      <c r="V17" s="130"/>
      <c r="W17" s="249">
        <f t="shared" si="0"/>
        <v>1084</v>
      </c>
      <c r="X17" s="250"/>
      <c r="Y17" s="251"/>
      <c r="Z17" s="91">
        <f t="shared" si="1"/>
        <v>7.3337392598606319E-2</v>
      </c>
    </row>
    <row r="18" spans="2:41" ht="20.100000000000001" customHeight="1" thickBot="1" x14ac:dyDescent="0.25">
      <c r="B18" s="104">
        <v>5</v>
      </c>
      <c r="C18" s="105" t="s">
        <v>9</v>
      </c>
      <c r="D18" s="106"/>
      <c r="E18" s="107"/>
      <c r="F18" s="108"/>
      <c r="G18" s="108"/>
      <c r="H18" s="308"/>
      <c r="I18" s="309"/>
      <c r="J18" s="310">
        <v>505</v>
      </c>
      <c r="K18" s="311"/>
      <c r="L18" s="301"/>
      <c r="M18" s="309"/>
      <c r="N18" s="310">
        <v>571</v>
      </c>
      <c r="O18" s="311"/>
      <c r="P18" s="299">
        <v>0</v>
      </c>
      <c r="Q18" s="300"/>
      <c r="R18" s="299">
        <v>330</v>
      </c>
      <c r="S18" s="300"/>
      <c r="T18" s="301"/>
      <c r="U18" s="302"/>
      <c r="V18" s="131"/>
      <c r="W18" s="243">
        <f t="shared" si="0"/>
        <v>1406</v>
      </c>
      <c r="X18" s="244"/>
      <c r="Y18" s="245"/>
      <c r="Z18" s="92">
        <f t="shared" si="1"/>
        <v>9.512211623029565E-2</v>
      </c>
    </row>
    <row r="19" spans="2:41" ht="27.75" customHeight="1" thickBot="1" x14ac:dyDescent="0.25">
      <c r="B19" s="246" t="s">
        <v>10</v>
      </c>
      <c r="C19" s="247"/>
      <c r="D19" s="247"/>
      <c r="E19" s="247"/>
      <c r="F19" s="247"/>
      <c r="G19" s="247"/>
      <c r="H19" s="297">
        <f>SUM(H14:I18)</f>
        <v>548</v>
      </c>
      <c r="I19" s="298"/>
      <c r="J19" s="297">
        <f t="shared" ref="J19" si="2">SUM(J14:K18)</f>
        <v>4015</v>
      </c>
      <c r="K19" s="298"/>
      <c r="L19" s="297">
        <f t="shared" ref="L19" si="3">SUM(L14:M18)</f>
        <v>0</v>
      </c>
      <c r="M19" s="298"/>
      <c r="N19" s="297">
        <v>8127</v>
      </c>
      <c r="O19" s="298"/>
      <c r="P19" s="297">
        <f t="shared" ref="P19" si="4">SUM(P14:Q18)</f>
        <v>126</v>
      </c>
      <c r="Q19" s="298"/>
      <c r="R19" s="297">
        <f>SUM(R14:S18)</f>
        <v>1882</v>
      </c>
      <c r="S19" s="298"/>
      <c r="T19" s="297">
        <f t="shared" ref="T19" si="5">SUM(T14:U18)</f>
        <v>24</v>
      </c>
      <c r="U19" s="298"/>
      <c r="V19" s="153">
        <f>SUM(V14:V18)</f>
        <v>59</v>
      </c>
      <c r="W19" s="234">
        <f t="shared" si="0"/>
        <v>14781</v>
      </c>
      <c r="X19" s="235"/>
      <c r="Y19" s="236"/>
      <c r="Z19" s="19">
        <f t="shared" si="1"/>
        <v>1</v>
      </c>
    </row>
    <row r="20" spans="2:41" ht="25.5" customHeight="1" thickBot="1" x14ac:dyDescent="0.25">
      <c r="B20" s="207" t="s">
        <v>37</v>
      </c>
      <c r="C20" s="208"/>
      <c r="D20" s="208"/>
      <c r="E20" s="208"/>
      <c r="F20" s="208"/>
      <c r="G20" s="238"/>
      <c r="H20" s="225">
        <f>H19/$W$19</f>
        <v>3.7074622826601719E-2</v>
      </c>
      <c r="I20" s="226"/>
      <c r="J20" s="225">
        <f>J19/$W$19</f>
        <v>0.27163250118395238</v>
      </c>
      <c r="K20" s="226"/>
      <c r="L20" s="225">
        <f>L19/$W$19</f>
        <v>0</v>
      </c>
      <c r="M20" s="226"/>
      <c r="N20" s="225">
        <f>N19/$W$19</f>
        <v>0.54982748122589808</v>
      </c>
      <c r="O20" s="226"/>
      <c r="P20" s="225">
        <f>P19/$W$19</f>
        <v>8.5244570732697384E-3</v>
      </c>
      <c r="Q20" s="226"/>
      <c r="R20" s="225">
        <f>R19/$W$19</f>
        <v>0.12732562072931466</v>
      </c>
      <c r="S20" s="226"/>
      <c r="T20" s="225">
        <f>T19/$W$19</f>
        <v>1.6237061091942358E-3</v>
      </c>
      <c r="U20" s="226"/>
      <c r="V20" s="93">
        <f>V19/$W$19</f>
        <v>3.9916108517691635E-3</v>
      </c>
      <c r="W20" s="227">
        <v>1</v>
      </c>
      <c r="X20" s="228"/>
      <c r="Y20" s="229"/>
      <c r="Z20" s="15"/>
    </row>
    <row r="21" spans="2:41" ht="15" customHeight="1" thickBot="1" x14ac:dyDescent="0.25"/>
    <row r="22" spans="2:41" ht="14.25" customHeight="1" thickBot="1" x14ac:dyDescent="0.3">
      <c r="B22" s="109"/>
      <c r="C22" s="15"/>
      <c r="D22" s="15"/>
      <c r="E22" s="15"/>
      <c r="F22" s="15"/>
      <c r="G22" s="15"/>
      <c r="H22" s="129"/>
      <c r="I22" s="110" t="s">
        <v>11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230"/>
      <c r="Y22" s="230"/>
      <c r="AE22" s="29" t="s">
        <v>3</v>
      </c>
      <c r="AH22" s="112">
        <f>H20</f>
        <v>3.7074622826601719E-2</v>
      </c>
      <c r="AK22" s="29" t="s">
        <v>19</v>
      </c>
      <c r="AO22" s="112">
        <f>W14+X22</f>
        <v>9217</v>
      </c>
    </row>
    <row r="23" spans="2:41" ht="14.25" customHeight="1" thickBot="1" x14ac:dyDescent="0.3">
      <c r="D23" s="15"/>
      <c r="G23" s="113"/>
      <c r="H23" s="113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4"/>
      <c r="Y23" s="114"/>
      <c r="AE23" s="29" t="s">
        <v>4</v>
      </c>
      <c r="AH23" s="112">
        <f>J20</f>
        <v>0.27163250118395238</v>
      </c>
      <c r="AK23" s="29" t="s">
        <v>20</v>
      </c>
      <c r="AO23" s="112">
        <f>W15</f>
        <v>1405</v>
      </c>
    </row>
    <row r="24" spans="2:41" ht="14.25" customHeight="1" thickBot="1" x14ac:dyDescent="0.3">
      <c r="D24" s="15"/>
      <c r="G24" s="113"/>
      <c r="H24" s="113"/>
      <c r="I24" s="237" t="s">
        <v>168</v>
      </c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95"/>
      <c r="W24" s="207">
        <v>845</v>
      </c>
      <c r="X24" s="231"/>
      <c r="Y24" s="114"/>
      <c r="AH24" s="112"/>
      <c r="AO24" s="112"/>
    </row>
    <row r="25" spans="2:41" ht="20.25" customHeight="1" x14ac:dyDescent="0.2">
      <c r="AE25" s="29" t="s">
        <v>21</v>
      </c>
      <c r="AH25" s="112">
        <f>L20</f>
        <v>0</v>
      </c>
      <c r="AK25" s="29" t="s">
        <v>18</v>
      </c>
      <c r="AO25" s="112">
        <f>W16</f>
        <v>1569</v>
      </c>
    </row>
    <row r="26" spans="2:41" ht="20.25" customHeight="1" x14ac:dyDescent="0.2">
      <c r="AE26" s="29" t="s">
        <v>5</v>
      </c>
      <c r="AH26" s="112">
        <f>N20</f>
        <v>0.54982748122589808</v>
      </c>
      <c r="AK26" s="29" t="s">
        <v>13</v>
      </c>
      <c r="AO26" s="112">
        <f>W17</f>
        <v>1084</v>
      </c>
    </row>
    <row r="27" spans="2:41" ht="11.25" customHeight="1" x14ac:dyDescent="0.2">
      <c r="AE27" s="29" t="s">
        <v>7</v>
      </c>
      <c r="AH27" s="112">
        <f>P20</f>
        <v>8.5244570732697384E-3</v>
      </c>
      <c r="AK27" s="29" t="s">
        <v>14</v>
      </c>
      <c r="AO27" s="112">
        <f>W18</f>
        <v>1406</v>
      </c>
    </row>
    <row r="28" spans="2:41" x14ac:dyDescent="0.2">
      <c r="AE28" s="29" t="s">
        <v>6</v>
      </c>
      <c r="AH28" s="112">
        <f>R20</f>
        <v>0.12732562072931466</v>
      </c>
      <c r="AK28" s="29" t="s">
        <v>15</v>
      </c>
      <c r="AO28" s="112">
        <f>W20</f>
        <v>1</v>
      </c>
    </row>
    <row r="29" spans="2:41" x14ac:dyDescent="0.2">
      <c r="AE29" s="29" t="s">
        <v>22</v>
      </c>
      <c r="AH29" s="112">
        <f>T20</f>
        <v>1.6237061091942358E-3</v>
      </c>
    </row>
    <row r="45" spans="5:26" x14ac:dyDescent="0.2">
      <c r="S45" s="80"/>
      <c r="T45" s="80">
        <v>10192</v>
      </c>
      <c r="U45" s="80">
        <v>807</v>
      </c>
      <c r="V45" s="80">
        <v>1301</v>
      </c>
      <c r="W45" s="80">
        <v>1497</v>
      </c>
      <c r="X45" s="80">
        <v>14787</v>
      </c>
      <c r="Y45" s="80"/>
      <c r="Z45" s="80"/>
    </row>
    <row r="46" spans="5:26" x14ac:dyDescent="0.2">
      <c r="E46" s="80">
        <v>429</v>
      </c>
      <c r="F46" s="80">
        <v>3117</v>
      </c>
      <c r="G46" s="80">
        <v>134</v>
      </c>
      <c r="H46" s="80">
        <v>7913</v>
      </c>
      <c r="I46" s="80">
        <v>289</v>
      </c>
      <c r="J46" s="80">
        <v>1671</v>
      </c>
      <c r="K46" s="80">
        <v>58</v>
      </c>
      <c r="L46" s="80"/>
      <c r="M46" s="80"/>
    </row>
    <row r="51" spans="1:14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s="51" customFormat="1" ht="24.75" customHeight="1" x14ac:dyDescent="0.2">
      <c r="A53" s="115"/>
      <c r="B53" s="293"/>
      <c r="C53" s="293"/>
      <c r="D53" s="293"/>
      <c r="E53" s="293"/>
      <c r="F53" s="293"/>
      <c r="G53" s="293"/>
      <c r="H53" s="296"/>
      <c r="I53" s="296"/>
      <c r="J53" s="293"/>
      <c r="K53" s="293"/>
      <c r="L53" s="293"/>
      <c r="M53" s="293"/>
      <c r="N53" s="115"/>
    </row>
    <row r="54" spans="1:14" s="51" customFormat="1" ht="24.75" customHeight="1" x14ac:dyDescent="0.2">
      <c r="A54" s="115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115"/>
    </row>
    <row r="55" spans="1:14" x14ac:dyDescent="0.2">
      <c r="A55" s="15"/>
      <c r="B55" s="15"/>
      <c r="C55" s="15"/>
      <c r="D55" s="15"/>
      <c r="E55" s="15"/>
      <c r="F55" s="15"/>
      <c r="G55" s="15"/>
      <c r="H55" s="116"/>
      <c r="I55" s="15"/>
      <c r="J55" s="15"/>
      <c r="K55" s="15"/>
      <c r="L55" s="15"/>
      <c r="M55" s="15"/>
      <c r="N55" s="15"/>
    </row>
    <row r="56" spans="1:14" x14ac:dyDescent="0.2">
      <c r="A56" s="15"/>
      <c r="B56" s="15"/>
      <c r="C56" s="15"/>
      <c r="D56" s="15"/>
      <c r="E56" s="15"/>
      <c r="F56" s="15"/>
      <c r="G56" s="15"/>
      <c r="H56" s="116"/>
      <c r="I56" s="15"/>
      <c r="J56" s="15"/>
      <c r="K56" s="15"/>
      <c r="L56" s="15"/>
      <c r="M56" s="15"/>
      <c r="N56" s="15"/>
    </row>
    <row r="57" spans="1:14" x14ac:dyDescent="0.2">
      <c r="A57" s="15"/>
      <c r="B57" s="15"/>
      <c r="C57" s="15"/>
      <c r="D57" s="15"/>
      <c r="E57" s="15"/>
      <c r="F57" s="15"/>
      <c r="G57" s="15"/>
      <c r="H57" s="116"/>
      <c r="I57" s="15"/>
      <c r="J57" s="15"/>
      <c r="K57" s="15"/>
      <c r="L57" s="15"/>
      <c r="M57" s="15"/>
      <c r="N57" s="15"/>
    </row>
    <row r="58" spans="1:14" x14ac:dyDescent="0.2">
      <c r="A58" s="15"/>
      <c r="B58" s="15"/>
      <c r="C58" s="15"/>
      <c r="D58" s="15"/>
      <c r="E58" s="15"/>
      <c r="F58" s="15"/>
      <c r="G58" s="15"/>
      <c r="H58" s="116"/>
      <c r="I58" s="15"/>
      <c r="J58" s="15"/>
      <c r="K58" s="15"/>
      <c r="L58" s="15"/>
      <c r="M58" s="15"/>
      <c r="N58" s="15"/>
    </row>
    <row r="59" spans="1:14" x14ac:dyDescent="0.2">
      <c r="A59" s="15"/>
      <c r="B59" s="15"/>
      <c r="C59" s="15"/>
      <c r="D59" s="15"/>
      <c r="E59" s="15"/>
      <c r="F59" s="15"/>
      <c r="G59" s="15"/>
      <c r="H59" s="116"/>
      <c r="I59" s="15"/>
      <c r="J59" s="15"/>
      <c r="K59" s="15"/>
      <c r="L59" s="15"/>
      <c r="M59" s="15"/>
      <c r="N59" s="15"/>
    </row>
    <row r="60" spans="1:14" x14ac:dyDescent="0.2">
      <c r="A60" s="15"/>
      <c r="B60" s="15"/>
      <c r="C60" s="15"/>
      <c r="D60" s="15"/>
      <c r="E60" s="15"/>
      <c r="F60" s="15"/>
      <c r="G60" s="15"/>
      <c r="H60" s="116"/>
      <c r="I60" s="15"/>
      <c r="J60" s="15"/>
      <c r="K60" s="15"/>
      <c r="L60" s="15"/>
      <c r="M60" s="15"/>
      <c r="N60" s="15"/>
    </row>
    <row r="61" spans="1:14" x14ac:dyDescent="0.2">
      <c r="A61" s="15"/>
      <c r="B61" s="15"/>
      <c r="C61" s="15"/>
      <c r="D61" s="15"/>
      <c r="E61" s="15"/>
      <c r="F61" s="15"/>
      <c r="G61" s="15"/>
      <c r="H61" s="116"/>
      <c r="I61" s="15"/>
      <c r="J61" s="15"/>
      <c r="K61" s="15"/>
      <c r="L61" s="15"/>
      <c r="M61" s="15"/>
      <c r="N61" s="15"/>
    </row>
    <row r="62" spans="1:14" x14ac:dyDescent="0.2">
      <c r="A62" s="15"/>
      <c r="B62" s="15"/>
      <c r="C62" s="15"/>
      <c r="D62" s="15"/>
      <c r="E62" s="15"/>
      <c r="F62" s="15"/>
      <c r="G62" s="15"/>
      <c r="H62" s="116"/>
      <c r="I62" s="15"/>
      <c r="J62" s="15"/>
      <c r="K62" s="15"/>
      <c r="L62" s="15"/>
      <c r="M62" s="15"/>
      <c r="N62" s="15"/>
    </row>
    <row r="63" spans="1:14" x14ac:dyDescent="0.2">
      <c r="A63" s="15"/>
      <c r="B63" s="15"/>
      <c r="C63" s="15"/>
      <c r="D63" s="15"/>
      <c r="E63" s="15"/>
      <c r="F63" s="15"/>
      <c r="G63" s="15"/>
      <c r="H63" s="116"/>
      <c r="I63" s="15"/>
      <c r="J63" s="15"/>
      <c r="K63" s="15"/>
      <c r="L63" s="15"/>
      <c r="M63" s="15"/>
      <c r="N63" s="15"/>
    </row>
    <row r="64" spans="1:14" x14ac:dyDescent="0.2">
      <c r="A64" s="15"/>
      <c r="B64" s="15"/>
      <c r="C64" s="15"/>
      <c r="D64" s="15"/>
      <c r="E64" s="15"/>
      <c r="F64" s="15"/>
      <c r="G64" s="15"/>
      <c r="H64" s="117"/>
      <c r="I64" s="15"/>
      <c r="J64" s="15"/>
      <c r="K64" s="15"/>
      <c r="L64" s="15"/>
      <c r="M64" s="15"/>
      <c r="N64" s="15"/>
    </row>
    <row r="65" spans="1:14" x14ac:dyDescent="0.2">
      <c r="A65" s="15"/>
      <c r="B65" s="15"/>
      <c r="C65" s="15"/>
      <c r="D65" s="15"/>
      <c r="E65" s="15"/>
      <c r="F65" s="15"/>
      <c r="G65" s="15"/>
      <c r="H65" s="117"/>
      <c r="I65" s="15"/>
      <c r="J65" s="15"/>
      <c r="K65" s="15"/>
      <c r="L65" s="15"/>
      <c r="M65" s="15"/>
      <c r="N65" s="15"/>
    </row>
    <row r="66" spans="1:14" x14ac:dyDescent="0.2">
      <c r="A66" s="15"/>
      <c r="B66" s="15"/>
      <c r="C66" s="15"/>
      <c r="D66" s="15"/>
      <c r="E66" s="15"/>
      <c r="F66" s="15"/>
      <c r="G66" s="15"/>
      <c r="H66" s="116"/>
      <c r="I66" s="15"/>
      <c r="J66" s="15"/>
      <c r="K66" s="15"/>
      <c r="L66" s="15"/>
      <c r="M66" s="15"/>
      <c r="N66" s="15"/>
    </row>
    <row r="67" spans="1:14" x14ac:dyDescent="0.2">
      <c r="A67" s="15"/>
      <c r="B67" s="15"/>
      <c r="C67" s="15"/>
      <c r="D67" s="15"/>
      <c r="E67" s="15"/>
      <c r="F67" s="15"/>
      <c r="G67" s="15"/>
      <c r="H67" s="116"/>
      <c r="I67" s="15"/>
      <c r="J67" s="15"/>
      <c r="K67" s="15"/>
      <c r="L67" s="15"/>
      <c r="M67" s="15"/>
      <c r="N67" s="15"/>
    </row>
    <row r="68" spans="1:14" x14ac:dyDescent="0.2">
      <c r="A68" s="15"/>
      <c r="B68" s="15"/>
      <c r="C68" s="15"/>
      <c r="D68" s="15"/>
      <c r="E68" s="15"/>
      <c r="F68" s="15"/>
      <c r="G68" s="15"/>
      <c r="H68" s="116"/>
      <c r="I68" s="15"/>
      <c r="J68" s="15"/>
      <c r="K68" s="15"/>
      <c r="L68" s="15"/>
      <c r="M68" s="15"/>
      <c r="N68" s="15"/>
    </row>
    <row r="69" spans="1:14" x14ac:dyDescent="0.2">
      <c r="A69" s="15"/>
      <c r="B69" s="16"/>
      <c r="C69" s="15"/>
      <c r="D69" s="15"/>
      <c r="E69" s="15"/>
      <c r="F69" s="15"/>
      <c r="G69" s="15"/>
      <c r="H69" s="116"/>
      <c r="I69" s="15"/>
      <c r="J69" s="15"/>
      <c r="K69" s="15"/>
      <c r="L69" s="15"/>
      <c r="M69" s="15"/>
      <c r="N69" s="15"/>
    </row>
    <row r="70" spans="1:14" x14ac:dyDescent="0.2">
      <c r="A70" s="15"/>
      <c r="B70" s="15"/>
      <c r="C70" s="15"/>
      <c r="D70" s="15"/>
      <c r="E70" s="15"/>
      <c r="F70" s="15"/>
      <c r="G70" s="15"/>
      <c r="H70" s="116"/>
      <c r="I70" s="15"/>
      <c r="J70" s="15"/>
      <c r="K70" s="15"/>
      <c r="L70" s="15"/>
      <c r="M70" s="15"/>
      <c r="N70" s="15"/>
    </row>
    <row r="71" spans="1:14" x14ac:dyDescent="0.2">
      <c r="A71" s="15"/>
      <c r="B71" s="16"/>
      <c r="C71" s="15"/>
      <c r="D71" s="15"/>
      <c r="E71" s="15"/>
      <c r="F71" s="15"/>
      <c r="G71" s="15"/>
      <c r="H71" s="116"/>
      <c r="I71" s="15"/>
      <c r="J71" s="15"/>
      <c r="K71" s="15"/>
      <c r="L71" s="15"/>
      <c r="M71" s="15"/>
      <c r="N71" s="15"/>
    </row>
    <row r="72" spans="1:14" x14ac:dyDescent="0.2">
      <c r="A72" s="15"/>
      <c r="B72" s="16"/>
      <c r="C72" s="15"/>
      <c r="D72" s="15"/>
      <c r="E72" s="15"/>
      <c r="F72" s="15"/>
      <c r="G72" s="15"/>
      <c r="H72" s="116"/>
      <c r="I72" s="15"/>
      <c r="J72" s="15"/>
      <c r="K72" s="15"/>
      <c r="L72" s="15"/>
      <c r="M72" s="15"/>
      <c r="N72" s="15"/>
    </row>
    <row r="73" spans="1:14" x14ac:dyDescent="0.2">
      <c r="A73" s="15"/>
      <c r="B73" s="15"/>
      <c r="C73" s="15"/>
      <c r="D73" s="15"/>
      <c r="E73" s="15"/>
      <c r="F73" s="15"/>
      <c r="G73" s="15"/>
      <c r="H73" s="116"/>
      <c r="I73" s="15"/>
      <c r="J73" s="15"/>
      <c r="K73" s="15"/>
      <c r="L73" s="15"/>
      <c r="M73" s="15"/>
      <c r="N73" s="15"/>
    </row>
    <row r="74" spans="1:14" x14ac:dyDescent="0.2">
      <c r="A74" s="15"/>
      <c r="B74" s="15"/>
      <c r="C74" s="15"/>
      <c r="D74" s="15"/>
      <c r="E74" s="15"/>
      <c r="F74" s="15"/>
      <c r="G74" s="15"/>
      <c r="H74" s="116"/>
      <c r="I74" s="15"/>
      <c r="J74" s="15"/>
      <c r="K74" s="15"/>
      <c r="L74" s="15"/>
      <c r="M74" s="15"/>
      <c r="N74" s="15"/>
    </row>
    <row r="75" spans="1:14" x14ac:dyDescent="0.2">
      <c r="A75" s="15"/>
      <c r="B75" s="15"/>
      <c r="C75" s="15"/>
      <c r="D75" s="15"/>
      <c r="E75" s="15"/>
      <c r="F75" s="15"/>
      <c r="G75" s="15"/>
      <c r="H75" s="116"/>
      <c r="I75" s="15"/>
      <c r="J75" s="15"/>
      <c r="K75" s="15"/>
      <c r="L75" s="15"/>
      <c r="M75" s="15"/>
      <c r="N75" s="15"/>
    </row>
    <row r="76" spans="1:14" x14ac:dyDescent="0.2">
      <c r="A76" s="15"/>
      <c r="B76" s="15"/>
      <c r="C76" s="15"/>
      <c r="D76" s="15"/>
      <c r="E76" s="15"/>
      <c r="F76" s="15"/>
      <c r="G76" s="15"/>
      <c r="H76" s="116"/>
      <c r="I76" s="15"/>
      <c r="J76" s="15"/>
      <c r="K76" s="15"/>
      <c r="L76" s="15"/>
      <c r="M76" s="15"/>
      <c r="N76" s="15"/>
    </row>
    <row r="77" spans="1:14" x14ac:dyDescent="0.2">
      <c r="A77" s="15"/>
      <c r="B77" s="15"/>
      <c r="C77" s="15"/>
      <c r="D77" s="15"/>
      <c r="E77" s="15"/>
      <c r="F77" s="15"/>
      <c r="G77" s="15"/>
      <c r="H77" s="116"/>
      <c r="I77" s="15"/>
      <c r="J77" s="15"/>
      <c r="K77" s="15"/>
      <c r="L77" s="15"/>
      <c r="M77" s="15"/>
      <c r="N77" s="15"/>
    </row>
    <row r="78" spans="1:14" x14ac:dyDescent="0.2">
      <c r="A78" s="15"/>
      <c r="B78" s="15"/>
      <c r="C78" s="15"/>
      <c r="D78" s="15"/>
      <c r="E78" s="15"/>
      <c r="F78" s="15"/>
      <c r="G78" s="15"/>
      <c r="H78" s="116"/>
      <c r="I78" s="15"/>
      <c r="J78" s="15"/>
      <c r="K78" s="15"/>
      <c r="L78" s="15"/>
      <c r="M78" s="15"/>
      <c r="N78" s="15"/>
    </row>
    <row r="79" spans="1:14" x14ac:dyDescent="0.2">
      <c r="A79" s="15"/>
      <c r="B79" s="15"/>
      <c r="C79" s="15"/>
      <c r="D79" s="15"/>
      <c r="E79" s="15"/>
      <c r="F79" s="15"/>
      <c r="G79" s="15"/>
      <c r="H79" s="116"/>
      <c r="I79" s="15"/>
      <c r="J79" s="15"/>
      <c r="K79" s="15"/>
      <c r="L79" s="15"/>
      <c r="M79" s="15"/>
      <c r="N79" s="15"/>
    </row>
    <row r="80" spans="1:14" x14ac:dyDescent="0.2">
      <c r="A80" s="15"/>
      <c r="B80" s="15"/>
      <c r="C80" s="15"/>
      <c r="D80" s="15"/>
      <c r="E80" s="15"/>
      <c r="F80" s="15"/>
      <c r="G80" s="15"/>
      <c r="H80" s="116"/>
      <c r="I80" s="15"/>
      <c r="J80" s="15"/>
      <c r="K80" s="15"/>
      <c r="L80" s="15"/>
      <c r="M80" s="15"/>
      <c r="N80" s="15"/>
    </row>
    <row r="81" spans="1:14" x14ac:dyDescent="0.2">
      <c r="A81" s="15"/>
      <c r="B81" s="15"/>
      <c r="C81" s="15"/>
      <c r="D81" s="15"/>
      <c r="E81" s="15"/>
      <c r="F81" s="15"/>
      <c r="G81" s="15"/>
      <c r="H81" s="116"/>
      <c r="I81" s="15"/>
      <c r="J81" s="15"/>
      <c r="K81" s="15"/>
      <c r="L81" s="15"/>
      <c r="M81" s="15"/>
      <c r="N81" s="15"/>
    </row>
    <row r="82" spans="1:14" x14ac:dyDescent="0.2">
      <c r="A82" s="15"/>
      <c r="B82" s="15"/>
      <c r="C82" s="15"/>
      <c r="D82" s="15"/>
      <c r="E82" s="15"/>
      <c r="F82" s="15"/>
      <c r="G82" s="15"/>
      <c r="H82" s="116"/>
      <c r="I82" s="15"/>
      <c r="J82" s="15"/>
      <c r="K82" s="15"/>
      <c r="L82" s="15"/>
      <c r="M82" s="15"/>
      <c r="N82" s="15"/>
    </row>
    <row r="83" spans="1:14" x14ac:dyDescent="0.2">
      <c r="A83" s="15"/>
      <c r="B83" s="15"/>
      <c r="C83" s="15"/>
      <c r="D83" s="15"/>
      <c r="E83" s="15"/>
      <c r="F83" s="15"/>
      <c r="G83" s="15"/>
      <c r="H83" s="116"/>
      <c r="I83" s="15"/>
      <c r="J83" s="15"/>
      <c r="K83" s="15"/>
      <c r="L83" s="15"/>
      <c r="M83" s="15"/>
      <c r="N83" s="15"/>
    </row>
    <row r="84" spans="1:14" ht="19.5" customHeight="1" x14ac:dyDescent="0.2">
      <c r="A84" s="15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15"/>
      <c r="N84" s="15"/>
    </row>
    <row r="85" spans="1:14" x14ac:dyDescent="0.2">
      <c r="A85" s="15"/>
      <c r="B85" s="15"/>
      <c r="C85" s="15"/>
      <c r="D85" s="15"/>
      <c r="E85" s="15"/>
      <c r="F85" s="15"/>
      <c r="G85" s="15"/>
      <c r="H85" s="195"/>
      <c r="I85" s="15"/>
      <c r="J85" s="15"/>
      <c r="K85" s="15"/>
      <c r="L85" s="15"/>
      <c r="M85" s="15"/>
      <c r="N85" s="15"/>
    </row>
    <row r="86" spans="1:14" x14ac:dyDescent="0.2">
      <c r="A86" s="15"/>
      <c r="B86" s="15"/>
      <c r="C86" s="15"/>
      <c r="D86" s="15"/>
      <c r="E86" s="15"/>
      <c r="F86" s="15"/>
      <c r="G86" s="15"/>
      <c r="H86" s="195"/>
      <c r="I86" s="15"/>
      <c r="J86" s="15"/>
      <c r="K86" s="15"/>
      <c r="L86" s="15"/>
      <c r="M86" s="15"/>
      <c r="N86" s="15"/>
    </row>
    <row r="87" spans="1:14" x14ac:dyDescent="0.2">
      <c r="A87" s="15"/>
      <c r="B87" s="15"/>
      <c r="C87" s="15"/>
      <c r="D87" s="15"/>
      <c r="E87" s="15"/>
      <c r="F87" s="15"/>
      <c r="G87" s="15"/>
      <c r="H87" s="195"/>
      <c r="I87" s="15"/>
      <c r="J87" s="15"/>
      <c r="K87" s="15"/>
      <c r="L87" s="15"/>
      <c r="M87" s="15"/>
      <c r="N87" s="15"/>
    </row>
    <row r="88" spans="1:14" x14ac:dyDescent="0.2">
      <c r="A88" s="15"/>
      <c r="B88" s="15"/>
      <c r="C88" s="15"/>
      <c r="D88" s="15"/>
      <c r="E88" s="15"/>
      <c r="F88" s="15"/>
      <c r="G88" s="15"/>
      <c r="H88" s="195"/>
      <c r="I88" s="15"/>
      <c r="J88" s="15"/>
      <c r="K88" s="15"/>
      <c r="L88" s="15"/>
      <c r="M88" s="15"/>
      <c r="N88" s="15"/>
    </row>
    <row r="89" spans="1:14" x14ac:dyDescent="0.2">
      <c r="A89" s="15"/>
      <c r="B89" s="15"/>
      <c r="C89" s="15"/>
      <c r="D89" s="15"/>
      <c r="E89" s="15"/>
      <c r="F89" s="15"/>
      <c r="G89" s="15"/>
      <c r="H89" s="195"/>
      <c r="I89" s="15"/>
      <c r="J89" s="15"/>
      <c r="K89" s="15"/>
      <c r="L89" s="15"/>
      <c r="M89" s="15"/>
      <c r="N89" s="15"/>
    </row>
    <row r="90" spans="1:14" x14ac:dyDescent="0.2">
      <c r="A90" s="15"/>
      <c r="B90" s="15"/>
      <c r="C90" s="15"/>
      <c r="D90" s="15"/>
      <c r="E90" s="15"/>
      <c r="F90" s="15"/>
      <c r="G90" s="15"/>
      <c r="H90" s="195"/>
      <c r="I90" s="15"/>
      <c r="J90" s="15"/>
      <c r="K90" s="15"/>
      <c r="L90" s="15"/>
      <c r="M90" s="15"/>
      <c r="N90" s="15"/>
    </row>
    <row r="91" spans="1:14" x14ac:dyDescent="0.2">
      <c r="A91" s="15"/>
      <c r="B91" s="15"/>
      <c r="C91" s="15"/>
      <c r="D91" s="15"/>
      <c r="E91" s="15"/>
      <c r="F91" s="15"/>
      <c r="G91" s="15"/>
      <c r="H91" s="195"/>
      <c r="I91" s="15"/>
      <c r="J91" s="15"/>
      <c r="K91" s="15"/>
      <c r="L91" s="15"/>
      <c r="M91" s="15"/>
      <c r="N91" s="15"/>
    </row>
    <row r="92" spans="1:14" x14ac:dyDescent="0.2">
      <c r="A92" s="15"/>
      <c r="B92" s="15"/>
      <c r="C92" s="15"/>
      <c r="D92" s="15"/>
      <c r="E92" s="15"/>
      <c r="F92" s="15"/>
      <c r="G92" s="15"/>
      <c r="H92" s="195"/>
      <c r="I92" s="15"/>
      <c r="J92" s="15"/>
      <c r="K92" s="15"/>
      <c r="L92" s="15"/>
      <c r="M92" s="15"/>
      <c r="N92" s="15"/>
    </row>
    <row r="93" spans="1:14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</sheetData>
  <sheetProtection password="EA4F" sheet="1" objects="1" scenarios="1"/>
  <mergeCells count="82">
    <mergeCell ref="A8:Y8"/>
    <mergeCell ref="A9:Y9"/>
    <mergeCell ref="AE10:AG10"/>
    <mergeCell ref="B11:B13"/>
    <mergeCell ref="H11:U11"/>
    <mergeCell ref="V11:V13"/>
    <mergeCell ref="W11:Y13"/>
    <mergeCell ref="Z11:Z13"/>
    <mergeCell ref="H12:I13"/>
    <mergeCell ref="J12:K13"/>
    <mergeCell ref="L12:M13"/>
    <mergeCell ref="N12:O13"/>
    <mergeCell ref="P13:Q13"/>
    <mergeCell ref="R13:S13"/>
    <mergeCell ref="T13:U13"/>
    <mergeCell ref="R14:S14"/>
    <mergeCell ref="T14:U14"/>
    <mergeCell ref="W14:Y14"/>
    <mergeCell ref="H15:I15"/>
    <mergeCell ref="J15:K15"/>
    <mergeCell ref="L15:M15"/>
    <mergeCell ref="N15:O15"/>
    <mergeCell ref="P15:Q15"/>
    <mergeCell ref="R15:S15"/>
    <mergeCell ref="T15:U15"/>
    <mergeCell ref="H14:I14"/>
    <mergeCell ref="J14:K14"/>
    <mergeCell ref="L14:M14"/>
    <mergeCell ref="N14:O14"/>
    <mergeCell ref="P14:Q14"/>
    <mergeCell ref="W15:Y15"/>
    <mergeCell ref="H16:I16"/>
    <mergeCell ref="J16:K16"/>
    <mergeCell ref="L16:M16"/>
    <mergeCell ref="N16:O16"/>
    <mergeCell ref="P16:Q16"/>
    <mergeCell ref="R16:S16"/>
    <mergeCell ref="T16:U16"/>
    <mergeCell ref="W16:Y16"/>
    <mergeCell ref="T17:U17"/>
    <mergeCell ref="W17:Y17"/>
    <mergeCell ref="R18:S18"/>
    <mergeCell ref="T18:U18"/>
    <mergeCell ref="W18:Y18"/>
    <mergeCell ref="H17:I17"/>
    <mergeCell ref="J17:K17"/>
    <mergeCell ref="L17:M17"/>
    <mergeCell ref="N17:O17"/>
    <mergeCell ref="P17:Q17"/>
    <mergeCell ref="R17:S17"/>
    <mergeCell ref="H18:I18"/>
    <mergeCell ref="J18:K18"/>
    <mergeCell ref="L18:M18"/>
    <mergeCell ref="N18:O18"/>
    <mergeCell ref="P18:Q18"/>
    <mergeCell ref="R19:S19"/>
    <mergeCell ref="T19:U19"/>
    <mergeCell ref="W19:Y19"/>
    <mergeCell ref="B20:G20"/>
    <mergeCell ref="H20:I20"/>
    <mergeCell ref="J20:K20"/>
    <mergeCell ref="L20:M20"/>
    <mergeCell ref="N20:O20"/>
    <mergeCell ref="P20:Q20"/>
    <mergeCell ref="R20:S20"/>
    <mergeCell ref="B19:G19"/>
    <mergeCell ref="H19:I19"/>
    <mergeCell ref="J19:K19"/>
    <mergeCell ref="L19:M19"/>
    <mergeCell ref="N19:O19"/>
    <mergeCell ref="P19:Q19"/>
    <mergeCell ref="B54:M54"/>
    <mergeCell ref="B84:L84"/>
    <mergeCell ref="T20:U20"/>
    <mergeCell ref="W20:Y20"/>
    <mergeCell ref="X22:Y22"/>
    <mergeCell ref="I24:V24"/>
    <mergeCell ref="W24:X24"/>
    <mergeCell ref="B53:G53"/>
    <mergeCell ref="H53:I53"/>
    <mergeCell ref="J53:K53"/>
    <mergeCell ref="L53:M53"/>
  </mergeCells>
  <printOptions horizontalCentered="1"/>
  <pageMargins left="0.47244094488188981" right="0.23622047244094491" top="0.6692913385826772" bottom="0.74803149606299213" header="0.51181102362204722" footer="0.35433070866141736"/>
  <pageSetup scale="65" orientation="landscape" horizontalDpi="4294967292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CE8E6E-FB48-4FDC-A10E-D855732437F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88E1D83-9EAD-4996-ACC5-50BFA337A5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47C7C5-DE4C-40EA-B9AB-B1DF60FA6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COMPARATIVO</vt:lpstr>
      <vt:lpstr>FEBRERO-JUNIO 2016</vt:lpstr>
      <vt:lpstr>AGOSTO-DICIEMBRE 2016</vt:lpstr>
      <vt:lpstr>'AGOSTO-DICIEMBRE 2016'!Área_de_impresión</vt:lpstr>
      <vt:lpstr>COMPARATIVO!Área_de_impresión</vt:lpstr>
      <vt:lpstr>'FEBRERO-JUNIO 2016'!Área_de_impresión</vt:lpstr>
      <vt:lpstr>'AGOSTO-DICIEMBRE 2016'!Títulos_a_imprimir</vt:lpstr>
    </vt:vector>
  </TitlesOfParts>
  <Company>FAM. LOPEZ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LOPEZ FRANCO</dc:creator>
  <cp:lastModifiedBy>UDLSB</cp:lastModifiedBy>
  <cp:lastPrinted>2015-05-05T17:01:27Z</cp:lastPrinted>
  <dcterms:created xsi:type="dcterms:W3CDTF">2000-02-01T00:29:10Z</dcterms:created>
  <dcterms:modified xsi:type="dcterms:W3CDTF">2017-02-08T19:13:56Z</dcterms:modified>
</cp:coreProperties>
</file>