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2760"/>
  </bookViews>
  <sheets>
    <sheet name="Actividades de Pastoral" sheetId="1" r:id="rId1"/>
  </sheets>
  <definedNames>
    <definedName name="_xlnm.Print_Area" localSheetId="0">'Actividades de Pastoral'!$A$1:$W$59</definedName>
  </definedNames>
  <calcPr calcId="145621"/>
</workbook>
</file>

<file path=xl/calcChain.xml><?xml version="1.0" encoding="utf-8"?>
<calcChain xmlns="http://schemas.openxmlformats.org/spreadsheetml/2006/main">
  <c r="E23" i="1" l="1"/>
  <c r="J57" i="1" l="1"/>
  <c r="J58" i="1"/>
  <c r="J34" i="1"/>
  <c r="J31" i="1"/>
  <c r="E22" i="1" l="1"/>
  <c r="E21" i="1"/>
  <c r="C22" i="1"/>
  <c r="C21" i="1"/>
  <c r="L29" i="1" l="1"/>
  <c r="C29" i="1" l="1"/>
  <c r="C17" i="1" s="1"/>
  <c r="V29" i="1" l="1"/>
  <c r="U29" i="1"/>
  <c r="R29" i="1"/>
  <c r="Q29" i="1"/>
  <c r="N29" i="1"/>
  <c r="M29" i="1"/>
  <c r="J29" i="1"/>
  <c r="I29" i="1"/>
  <c r="F29" i="1"/>
  <c r="E29" i="1"/>
  <c r="C18" i="1" s="1"/>
  <c r="V55" i="1" l="1"/>
  <c r="U55" i="1"/>
  <c r="R55" i="1"/>
  <c r="Q55" i="1"/>
  <c r="N55" i="1"/>
  <c r="M55" i="1"/>
  <c r="J55" i="1"/>
  <c r="I55" i="1"/>
  <c r="F55" i="1"/>
  <c r="E55" i="1"/>
  <c r="U18" i="1"/>
  <c r="S18" i="1"/>
  <c r="Q18" i="1"/>
  <c r="O18" i="1"/>
  <c r="M18" i="1"/>
  <c r="K18" i="1"/>
  <c r="I18" i="1"/>
  <c r="G18" i="1"/>
  <c r="E18" i="1"/>
  <c r="O55" i="1" l="1"/>
  <c r="P55" i="1"/>
  <c r="K55" i="1"/>
  <c r="L55" i="1"/>
  <c r="G55" i="1"/>
  <c r="H55" i="1"/>
  <c r="S29" i="1"/>
  <c r="T29" i="1"/>
  <c r="O29" i="1"/>
  <c r="P29" i="1"/>
  <c r="K29" i="1"/>
  <c r="D55" i="1"/>
  <c r="C55" i="1" l="1"/>
  <c r="M17" i="1"/>
  <c r="K17" i="1"/>
  <c r="H29" i="1"/>
  <c r="I17" i="1" s="1"/>
  <c r="G29" i="1"/>
  <c r="G17" i="1" s="1"/>
  <c r="D29" i="1"/>
  <c r="E17" i="1" s="1"/>
  <c r="T55" i="1"/>
  <c r="E49" i="1" s="1"/>
  <c r="S55" i="1"/>
  <c r="O17" i="1"/>
  <c r="Q17" i="1"/>
  <c r="S17" i="1"/>
  <c r="U17" i="1"/>
  <c r="C49" i="1" l="1"/>
  <c r="C23" i="1"/>
</calcChain>
</file>

<file path=xl/sharedStrings.xml><?xml version="1.0" encoding="utf-8"?>
<sst xmlns="http://schemas.openxmlformats.org/spreadsheetml/2006/main" count="123" uniqueCount="41">
  <si>
    <t>Salamanca</t>
  </si>
  <si>
    <t>Eventos</t>
  </si>
  <si>
    <t>Juan Alonso de Torres</t>
  </si>
  <si>
    <t>Américas</t>
  </si>
  <si>
    <t>San Francisco del Rincón</t>
  </si>
  <si>
    <t>Campestre</t>
  </si>
  <si>
    <t>Peregrinación Cristo Rey</t>
  </si>
  <si>
    <t>Grupo Juvenil</t>
  </si>
  <si>
    <t>Charlas cuaresmales</t>
  </si>
  <si>
    <t>Catequesis Confirmaciones</t>
  </si>
  <si>
    <t>ACTIVIDADES DE PASTORAL</t>
  </si>
  <si>
    <t>Participantes</t>
  </si>
  <si>
    <t>Total General</t>
  </si>
  <si>
    <t>Foros Vocacionales</t>
  </si>
  <si>
    <t>EUCARISTÍAS</t>
  </si>
  <si>
    <t>VARIAS ACTIVIDADES</t>
  </si>
  <si>
    <t>CICLO</t>
  </si>
  <si>
    <t>Posada familiar tradicional</t>
  </si>
  <si>
    <t>Misas</t>
  </si>
  <si>
    <t>Misiones</t>
  </si>
  <si>
    <t>Oraciones</t>
  </si>
  <si>
    <t>Atención de sacerdotes a estudiantes</t>
  </si>
  <si>
    <t>Concursos</t>
  </si>
  <si>
    <t>Ordinarias</t>
  </si>
  <si>
    <t>COMPARATIVO DE EUCARISTÍAS POR PERÍODOS</t>
  </si>
  <si>
    <t>Retiro confirmaciones</t>
  </si>
  <si>
    <t>Taller misiones preparatoria</t>
  </si>
  <si>
    <t>Participación en eventos y congresos</t>
  </si>
  <si>
    <t>Misas especiales periódicas</t>
  </si>
  <si>
    <t>Misas especiales eventuales</t>
  </si>
  <si>
    <t>COMPARATIVO DE PARTICIPANTES POR PERÍODOS</t>
  </si>
  <si>
    <t>Ene-Jul 2014</t>
  </si>
  <si>
    <t>Ago-Dic 2014</t>
  </si>
  <si>
    <t>COMPARATIVO DE ACTIVIDADES DE PASTORAL 2014-2016</t>
  </si>
  <si>
    <t>ACTIVIDADES DE PASTORAL 2016</t>
  </si>
  <si>
    <t>Ene-Jun 2016</t>
  </si>
  <si>
    <t>Jul-Dic 2016</t>
  </si>
  <si>
    <t>COMPARATIVO DE EUCARISTÍAS 2014-2016</t>
  </si>
  <si>
    <t>Ene-Jun 2015</t>
  </si>
  <si>
    <t>Jul-Dic 2015</t>
  </si>
  <si>
    <t>EUCARISTÍAS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</si>
</sst>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name val="Arial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8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164" fontId="5" fillId="2" borderId="0" xfId="0" applyNumberFormat="1" applyFont="1" applyFill="1" applyProtection="1">
      <protection hidden="1"/>
    </xf>
    <xf numFmtId="0" fontId="9" fillId="2" borderId="0" xfId="0" applyFont="1" applyFill="1" applyProtection="1">
      <protection hidden="1"/>
    </xf>
    <xf numFmtId="164" fontId="6" fillId="2" borderId="0" xfId="0" applyNumberFormat="1" applyFont="1" applyFill="1" applyBorder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1" fillId="2" borderId="5" xfId="1" applyNumberFormat="1" applyFont="1" applyFill="1" applyBorder="1" applyAlignment="1" applyProtection="1">
      <alignment horizontal="center" vertical="center"/>
      <protection hidden="1"/>
    </xf>
    <xf numFmtId="0" fontId="1" fillId="2" borderId="2" xfId="1" applyNumberFormat="1" applyFont="1" applyFill="1" applyBorder="1" applyAlignment="1" applyProtection="1">
      <alignment horizontal="center" vertical="center"/>
      <protection hidden="1"/>
    </xf>
    <xf numFmtId="0" fontId="1" fillId="2" borderId="12" xfId="1" applyNumberFormat="1" applyFont="1" applyFill="1" applyBorder="1" applyAlignment="1" applyProtection="1">
      <alignment horizontal="center" vertical="center"/>
      <protection hidden="1"/>
    </xf>
    <xf numFmtId="164" fontId="1" fillId="2" borderId="0" xfId="1" applyNumberFormat="1" applyFont="1" applyFill="1" applyBorder="1" applyAlignment="1" applyProtection="1">
      <alignment horizontal="center"/>
      <protection hidden="1"/>
    </xf>
    <xf numFmtId="0" fontId="1" fillId="2" borderId="0" xfId="1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164" fontId="1" fillId="2" borderId="0" xfId="1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164" fontId="1" fillId="2" borderId="0" xfId="1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Protection="1"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37" xfId="0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hidden="1"/>
    </xf>
    <xf numFmtId="0" fontId="1" fillId="2" borderId="47" xfId="2" applyFont="1" applyFill="1" applyBorder="1" applyAlignment="1" applyProtection="1">
      <alignment vertical="center"/>
      <protection hidden="1"/>
    </xf>
    <xf numFmtId="0" fontId="1" fillId="2" borderId="46" xfId="2" applyFont="1" applyFill="1" applyBorder="1" applyAlignment="1" applyProtection="1">
      <alignment vertical="center"/>
      <protection hidden="1"/>
    </xf>
    <xf numFmtId="0" fontId="1" fillId="2" borderId="6" xfId="2" applyFont="1" applyFill="1" applyBorder="1" applyAlignment="1" applyProtection="1">
      <alignment vertical="center"/>
      <protection hidden="1"/>
    </xf>
    <xf numFmtId="0" fontId="1" fillId="2" borderId="48" xfId="2" applyFont="1" applyFill="1" applyBorder="1" applyAlignment="1" applyProtection="1">
      <alignment vertical="center"/>
      <protection hidden="1"/>
    </xf>
    <xf numFmtId="0" fontId="1" fillId="2" borderId="50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4" xfId="1" applyNumberFormat="1" applyFont="1" applyFill="1" applyBorder="1" applyAlignment="1" applyProtection="1">
      <alignment horizontal="center" vertical="center"/>
      <protection hidden="1"/>
    </xf>
    <xf numFmtId="0" fontId="1" fillId="2" borderId="42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39" xfId="1" applyNumberFormat="1" applyFont="1" applyFill="1" applyBorder="1" applyAlignment="1" applyProtection="1">
      <alignment horizontal="center" vertical="center"/>
      <protection hidden="1"/>
    </xf>
    <xf numFmtId="0" fontId="1" fillId="2" borderId="39" xfId="0" applyNumberFormat="1" applyFont="1" applyFill="1" applyBorder="1" applyAlignment="1" applyProtection="1">
      <alignment horizontal="center" vertical="center"/>
      <protection hidden="1"/>
    </xf>
    <xf numFmtId="0" fontId="1" fillId="2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11" xfId="1" applyNumberFormat="1" applyFont="1" applyFill="1" applyBorder="1" applyAlignment="1" applyProtection="1">
      <alignment horizontal="center" vertical="center"/>
      <protection hidden="1"/>
    </xf>
    <xf numFmtId="0" fontId="1" fillId="2" borderId="40" xfId="1" applyNumberFormat="1" applyFont="1" applyFill="1" applyBorder="1" applyAlignment="1" applyProtection="1">
      <alignment horizontal="center" vertical="center"/>
      <protection hidden="1"/>
    </xf>
    <xf numFmtId="0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1" fillId="2" borderId="20" xfId="1" applyNumberFormat="1" applyFont="1" applyFill="1" applyBorder="1" applyAlignment="1" applyProtection="1">
      <alignment horizontal="center" vertical="center"/>
      <protection hidden="1"/>
    </xf>
    <xf numFmtId="0" fontId="1" fillId="2" borderId="38" xfId="1" applyNumberFormat="1" applyFont="1" applyFill="1" applyBorder="1" applyAlignment="1" applyProtection="1">
      <alignment horizontal="center" vertical="center"/>
      <protection hidden="1"/>
    </xf>
    <xf numFmtId="0" fontId="1" fillId="2" borderId="23" xfId="1" applyNumberFormat="1" applyFont="1" applyFill="1" applyBorder="1" applyAlignment="1" applyProtection="1">
      <alignment horizontal="center" vertical="center"/>
      <protection hidden="1"/>
    </xf>
    <xf numFmtId="0" fontId="1" fillId="2" borderId="36" xfId="1" applyNumberFormat="1" applyFont="1" applyFill="1" applyBorder="1" applyAlignment="1" applyProtection="1">
      <alignment horizontal="center" vertical="center"/>
      <protection hidden="1"/>
    </xf>
    <xf numFmtId="0" fontId="1" fillId="2" borderId="12" xfId="1" applyNumberFormat="1" applyFont="1" applyFill="1" applyBorder="1" applyAlignment="1" applyProtection="1">
      <alignment horizontal="center"/>
      <protection hidden="1"/>
    </xf>
    <xf numFmtId="0" fontId="1" fillId="2" borderId="19" xfId="1" applyNumberFormat="1" applyFont="1" applyFill="1" applyBorder="1" applyAlignment="1" applyProtection="1">
      <alignment horizontal="center" vertical="center"/>
      <protection hidden="1"/>
    </xf>
    <xf numFmtId="0" fontId="1" fillId="2" borderId="3" xfId="1" applyNumberFormat="1" applyFont="1" applyFill="1" applyBorder="1" applyAlignment="1" applyProtection="1">
      <alignment horizontal="center" vertical="center"/>
      <protection hidden="1"/>
    </xf>
    <xf numFmtId="0" fontId="1" fillId="2" borderId="22" xfId="1" applyNumberFormat="1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/>
      <protection hidden="1"/>
    </xf>
    <xf numFmtId="0" fontId="10" fillId="3" borderId="25" xfId="0" applyFont="1" applyFill="1" applyBorder="1" applyAlignment="1" applyProtection="1">
      <alignment horizontal="center"/>
      <protection hidden="1"/>
    </xf>
    <xf numFmtId="0" fontId="10" fillId="3" borderId="14" xfId="0" applyFont="1" applyFill="1" applyBorder="1" applyAlignment="1" applyProtection="1">
      <alignment horizontal="center"/>
      <protection hidden="1"/>
    </xf>
    <xf numFmtId="0" fontId="10" fillId="3" borderId="15" xfId="0" applyFont="1" applyFill="1" applyBorder="1" applyAlignment="1" applyProtection="1">
      <alignment horizontal="center"/>
      <protection hidden="1"/>
    </xf>
    <xf numFmtId="0" fontId="4" fillId="3" borderId="18" xfId="0" applyFont="1" applyFill="1" applyBorder="1" applyAlignment="1" applyProtection="1">
      <alignment horizontal="center"/>
      <protection hidden="1"/>
    </xf>
    <xf numFmtId="0" fontId="4" fillId="4" borderId="9" xfId="0" applyFont="1" applyFill="1" applyBorder="1" applyAlignment="1" applyProtection="1">
      <alignment horizontal="center"/>
      <protection hidden="1"/>
    </xf>
    <xf numFmtId="0" fontId="6" fillId="4" borderId="10" xfId="0" applyNumberFormat="1" applyFont="1" applyFill="1" applyBorder="1" applyAlignment="1" applyProtection="1">
      <alignment horizontal="center"/>
      <protection hidden="1"/>
    </xf>
    <xf numFmtId="0" fontId="6" fillId="4" borderId="34" xfId="0" applyNumberFormat="1" applyFont="1" applyFill="1" applyBorder="1" applyAlignment="1" applyProtection="1">
      <alignment horizontal="center"/>
      <protection hidden="1"/>
    </xf>
    <xf numFmtId="0" fontId="6" fillId="4" borderId="16" xfId="0" applyNumberFormat="1" applyFont="1" applyFill="1" applyBorder="1" applyAlignment="1" applyProtection="1">
      <alignment horizontal="center"/>
      <protection hidden="1"/>
    </xf>
    <xf numFmtId="0" fontId="6" fillId="4" borderId="17" xfId="0" applyNumberFormat="1" applyFont="1" applyFill="1" applyBorder="1" applyAlignment="1" applyProtection="1">
      <alignment horizontal="center"/>
      <protection hidden="1"/>
    </xf>
    <xf numFmtId="0" fontId="6" fillId="4" borderId="9" xfId="0" applyNumberFormat="1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25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6" fillId="4" borderId="9" xfId="0" applyFont="1" applyFill="1" applyBorder="1" applyAlignment="1" applyProtection="1">
      <alignment horizontal="center"/>
      <protection hidden="1"/>
    </xf>
    <xf numFmtId="0" fontId="6" fillId="4" borderId="16" xfId="2" applyNumberFormat="1" applyFont="1" applyFill="1" applyBorder="1" applyAlignment="1" applyProtection="1">
      <alignment horizontal="center"/>
      <protection hidden="1"/>
    </xf>
    <xf numFmtId="0" fontId="6" fillId="4" borderId="34" xfId="2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 horizontal="center" vertical="center"/>
      <protection hidden="1"/>
    </xf>
    <xf numFmtId="0" fontId="1" fillId="3" borderId="4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 vertical="center" wrapText="1"/>
      <protection hidden="1"/>
    </xf>
    <xf numFmtId="0" fontId="1" fillId="2" borderId="43" xfId="0" applyFont="1" applyFill="1" applyBorder="1" applyAlignment="1" applyProtection="1">
      <alignment horizontal="center" vertical="center" wrapText="1"/>
      <protection hidden="1"/>
    </xf>
    <xf numFmtId="0" fontId="1" fillId="2" borderId="52" xfId="0" applyNumberFormat="1" applyFont="1" applyFill="1" applyBorder="1" applyAlignment="1" applyProtection="1">
      <alignment horizontal="center" vertical="center"/>
      <protection hidden="1"/>
    </xf>
    <xf numFmtId="0" fontId="1" fillId="2" borderId="53" xfId="0" applyNumberFormat="1" applyFont="1" applyFill="1" applyBorder="1" applyAlignment="1" applyProtection="1">
      <alignment horizontal="center" vertical="center"/>
      <protection hidden="1"/>
    </xf>
    <xf numFmtId="0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1" fillId="3" borderId="35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14" xfId="0" applyNumberFormat="1" applyFont="1" applyFill="1" applyBorder="1" applyAlignment="1" applyProtection="1">
      <alignment horizontal="center" vertical="center"/>
      <protection hidden="1"/>
    </xf>
    <xf numFmtId="0" fontId="4" fillId="2" borderId="15" xfId="0" applyNumberFormat="1" applyFont="1" applyFill="1" applyBorder="1" applyAlignment="1" applyProtection="1">
      <alignment horizontal="center" vertical="center"/>
      <protection hidden="1"/>
    </xf>
    <xf numFmtId="0" fontId="4" fillId="2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1" fillId="2" borderId="27" xfId="0" applyNumberFormat="1" applyFont="1" applyFill="1" applyBorder="1" applyAlignment="1" applyProtection="1">
      <alignment horizontal="center" vertical="center"/>
      <protection hidden="1"/>
    </xf>
    <xf numFmtId="0" fontId="4" fillId="2" borderId="6" xfId="0" applyNumberFormat="1" applyFont="1" applyFill="1" applyBorder="1" applyAlignment="1" applyProtection="1">
      <alignment horizontal="center" vertical="center"/>
      <protection hidden="1"/>
    </xf>
    <xf numFmtId="0" fontId="4" fillId="2" borderId="36" xfId="0" applyNumberFormat="1" applyFont="1" applyFill="1" applyBorder="1" applyAlignment="1" applyProtection="1">
      <alignment horizontal="center" vertical="center"/>
      <protection hidden="1"/>
    </xf>
    <xf numFmtId="0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4" fillId="2" borderId="24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NumberFormat="1" applyFont="1" applyFill="1" applyBorder="1" applyAlignment="1" applyProtection="1">
      <alignment horizontal="center" vertical="center"/>
      <protection hidden="1"/>
    </xf>
    <xf numFmtId="0" fontId="4" fillId="2" borderId="51" xfId="0" applyNumberFormat="1" applyFont="1" applyFill="1" applyBorder="1" applyAlignment="1" applyProtection="1">
      <alignment horizontal="center" vertical="center"/>
      <protection hidden="1"/>
    </xf>
    <xf numFmtId="0" fontId="1" fillId="2" borderId="20" xfId="0" applyNumberFormat="1" applyFont="1" applyFill="1" applyBorder="1" applyAlignment="1" applyProtection="1">
      <alignment horizontal="center" vertical="center"/>
      <protection hidden="1"/>
    </xf>
    <xf numFmtId="0" fontId="1" fillId="2" borderId="43" xfId="0" applyNumberFormat="1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30" xfId="0" applyNumberFormat="1" applyFont="1" applyFill="1" applyBorder="1" applyAlignment="1" applyProtection="1">
      <alignment horizontal="center" vertical="center"/>
      <protection hidden="1"/>
    </xf>
    <xf numFmtId="0" fontId="1" fillId="2" borderId="31" xfId="0" applyNumberFormat="1" applyFont="1" applyFill="1" applyBorder="1" applyAlignment="1" applyProtection="1">
      <alignment horizontal="center" vertical="center"/>
      <protection hidden="1"/>
    </xf>
    <xf numFmtId="0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 hidden="1"/>
    </xf>
    <xf numFmtId="0" fontId="4" fillId="3" borderId="33" xfId="0" applyFont="1" applyFill="1" applyBorder="1" applyAlignment="1" applyProtection="1">
      <alignment horizontal="center" vertical="center"/>
      <protection hidden="1"/>
    </xf>
    <xf numFmtId="0" fontId="4" fillId="3" borderId="44" xfId="0" applyFont="1" applyFill="1" applyBorder="1" applyAlignment="1" applyProtection="1">
      <alignment horizontal="center" vertical="center"/>
      <protection hidden="1"/>
    </xf>
    <xf numFmtId="0" fontId="4" fillId="3" borderId="45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32" xfId="0" applyFont="1" applyFill="1" applyBorder="1" applyAlignment="1" applyProtection="1">
      <alignment horizontal="center"/>
      <protection hidden="1"/>
    </xf>
    <xf numFmtId="0" fontId="4" fillId="3" borderId="34" xfId="0" applyFont="1" applyFill="1" applyBorder="1" applyAlignment="1" applyProtection="1">
      <alignment horizontal="center"/>
      <protection hidden="1"/>
    </xf>
    <xf numFmtId="0" fontId="4" fillId="3" borderId="33" xfId="0" applyFont="1" applyFill="1" applyBorder="1" applyAlignment="1" applyProtection="1">
      <alignment horizontal="center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BA9B8"/>
      <color rgb="FFA79466"/>
      <color rgb="FF782834"/>
      <color rgb="FFCBD7EE"/>
      <color rgb="FF197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581977</xdr:colOff>
      <xdr:row>6</xdr:row>
      <xdr:rowOff>78867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AM58"/>
  <sheetViews>
    <sheetView showGridLines="0" tabSelected="1" zoomScale="80" zoomScaleNormal="80" zoomScaleSheetLayoutView="80" workbookViewId="0">
      <selection activeCell="B11" sqref="B11:B12"/>
    </sheetView>
  </sheetViews>
  <sheetFormatPr baseColWidth="10" defaultRowHeight="12.75" x14ac:dyDescent="0.2"/>
  <cols>
    <col min="1" max="1" width="1.28515625" style="18" customWidth="1"/>
    <col min="2" max="2" width="36.42578125" style="18" customWidth="1"/>
    <col min="3" max="3" width="7.28515625" style="18" customWidth="1"/>
    <col min="4" max="4" width="11.28515625" style="18" customWidth="1"/>
    <col min="5" max="5" width="7.28515625" style="18" customWidth="1"/>
    <col min="6" max="8" width="11.28515625" style="18" customWidth="1"/>
    <col min="9" max="9" width="7.28515625" style="18" customWidth="1"/>
    <col min="10" max="10" width="11.28515625" style="18" customWidth="1"/>
    <col min="11" max="11" width="7.28515625" style="18" customWidth="1"/>
    <col min="12" max="14" width="11.28515625" style="18" customWidth="1"/>
    <col min="15" max="15" width="7.28515625" style="18" customWidth="1"/>
    <col min="16" max="16" width="11.28515625" style="18" customWidth="1"/>
    <col min="17" max="17" width="7.28515625" style="18" customWidth="1"/>
    <col min="18" max="20" width="11.28515625" style="18" customWidth="1"/>
    <col min="21" max="21" width="7.28515625" style="18" customWidth="1"/>
    <col min="22" max="22" width="11.28515625" style="18" customWidth="1"/>
    <col min="23" max="23" width="3.7109375" style="18" customWidth="1"/>
    <col min="24" max="24" width="8" style="18" customWidth="1"/>
    <col min="25" max="25" width="8.42578125" style="18" bestFit="1" customWidth="1"/>
    <col min="26" max="26" width="7.7109375" style="18" customWidth="1"/>
    <col min="27" max="27" width="9.140625" style="18" customWidth="1"/>
    <col min="28" max="28" width="6.5703125" style="18" bestFit="1" customWidth="1"/>
    <col min="29" max="29" width="9.5703125" style="18" customWidth="1"/>
    <col min="30" max="30" width="6.5703125" style="18" bestFit="1" customWidth="1"/>
    <col min="31" max="31" width="8.42578125" style="18" bestFit="1" customWidth="1"/>
    <col min="32" max="32" width="5.140625" style="18" bestFit="1" customWidth="1"/>
    <col min="33" max="33" width="9.5703125" style="18" customWidth="1"/>
    <col min="34" max="34" width="6.5703125" style="18" bestFit="1" customWidth="1"/>
    <col min="35" max="35" width="9.28515625" style="18" customWidth="1"/>
    <col min="36" max="36" width="7.28515625" style="18" customWidth="1"/>
    <col min="37" max="37" width="10" style="18" customWidth="1"/>
    <col min="38" max="38" width="7.5703125" style="18" customWidth="1"/>
    <col min="39" max="39" width="8.85546875" style="18" customWidth="1"/>
    <col min="40" max="16384" width="11.42578125" style="18"/>
  </cols>
  <sheetData>
    <row r="7" spans="2:39" x14ac:dyDescent="0.2">
      <c r="V7" s="19"/>
      <c r="AG7" s="19"/>
    </row>
    <row r="8" spans="2:39" s="2" customFormat="1" ht="15.75" customHeight="1" x14ac:dyDescent="0.25">
      <c r="B8" s="1" t="s">
        <v>10</v>
      </c>
      <c r="J8" s="3"/>
      <c r="R8" s="3"/>
      <c r="S8" s="3"/>
      <c r="T8" s="3"/>
      <c r="W8" s="3"/>
      <c r="Y8" s="3"/>
      <c r="AE8" s="3"/>
      <c r="AH8" s="3"/>
      <c r="AI8" s="3"/>
    </row>
    <row r="9" spans="2:39" s="2" customFormat="1" ht="15.75" customHeight="1" x14ac:dyDescent="0.2">
      <c r="B9" s="4" t="s">
        <v>33</v>
      </c>
      <c r="J9" s="3"/>
      <c r="R9" s="3"/>
      <c r="S9" s="3"/>
      <c r="T9" s="3"/>
      <c r="W9" s="3"/>
      <c r="Y9" s="3"/>
      <c r="AE9" s="3"/>
      <c r="AH9" s="3"/>
      <c r="AI9" s="3"/>
    </row>
    <row r="10" spans="2:39" s="2" customFormat="1" ht="15.75" customHeight="1" thickBot="1" x14ac:dyDescent="0.3">
      <c r="B10" s="6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2:39" s="2" customFormat="1" ht="15.75" customHeight="1" thickBot="1" x14ac:dyDescent="0.3">
      <c r="B11" s="136" t="s">
        <v>16</v>
      </c>
      <c r="C11" s="133" t="s">
        <v>5</v>
      </c>
      <c r="D11" s="134"/>
      <c r="E11" s="134"/>
      <c r="F11" s="135"/>
      <c r="G11" s="133" t="s">
        <v>0</v>
      </c>
      <c r="H11" s="134"/>
      <c r="I11" s="134"/>
      <c r="J11" s="135"/>
      <c r="K11" s="133" t="s">
        <v>2</v>
      </c>
      <c r="L11" s="134"/>
      <c r="M11" s="134"/>
      <c r="N11" s="135"/>
      <c r="O11" s="133" t="s">
        <v>3</v>
      </c>
      <c r="P11" s="134"/>
      <c r="Q11" s="134"/>
      <c r="R11" s="135"/>
      <c r="S11" s="133" t="s">
        <v>4</v>
      </c>
      <c r="T11" s="134"/>
      <c r="U11" s="134"/>
      <c r="V11" s="13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2:39" s="2" customFormat="1" ht="15.75" customHeight="1" thickBot="1" x14ac:dyDescent="0.3">
      <c r="B12" s="137"/>
      <c r="C12" s="138" t="s">
        <v>1</v>
      </c>
      <c r="D12" s="139"/>
      <c r="E12" s="140" t="s">
        <v>11</v>
      </c>
      <c r="F12" s="141"/>
      <c r="G12" s="138" t="s">
        <v>1</v>
      </c>
      <c r="H12" s="139"/>
      <c r="I12" s="140" t="s">
        <v>11</v>
      </c>
      <c r="J12" s="141"/>
      <c r="K12" s="138" t="s">
        <v>1</v>
      </c>
      <c r="L12" s="139"/>
      <c r="M12" s="140" t="s">
        <v>11</v>
      </c>
      <c r="N12" s="141"/>
      <c r="O12" s="138" t="s">
        <v>1</v>
      </c>
      <c r="P12" s="139"/>
      <c r="Q12" s="140" t="s">
        <v>11</v>
      </c>
      <c r="R12" s="141"/>
      <c r="S12" s="138" t="s">
        <v>1</v>
      </c>
      <c r="T12" s="139"/>
      <c r="U12" s="140" t="s">
        <v>11</v>
      </c>
      <c r="V12" s="141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2:39" s="7" customFormat="1" ht="18" customHeight="1" x14ac:dyDescent="0.2">
      <c r="B13" s="8" t="s">
        <v>31</v>
      </c>
      <c r="C13" s="121">
        <v>119</v>
      </c>
      <c r="D13" s="111"/>
      <c r="E13" s="111">
        <v>818</v>
      </c>
      <c r="F13" s="118"/>
      <c r="G13" s="110">
        <v>8</v>
      </c>
      <c r="H13" s="111"/>
      <c r="I13" s="111">
        <v>464</v>
      </c>
      <c r="J13" s="118"/>
      <c r="K13" s="110">
        <v>127</v>
      </c>
      <c r="L13" s="111"/>
      <c r="M13" s="111">
        <v>4466</v>
      </c>
      <c r="N13" s="118"/>
      <c r="O13" s="110">
        <v>98</v>
      </c>
      <c r="P13" s="111"/>
      <c r="Q13" s="111">
        <v>2627</v>
      </c>
      <c r="R13" s="118"/>
      <c r="S13" s="110">
        <v>49</v>
      </c>
      <c r="T13" s="111"/>
      <c r="U13" s="111">
        <v>718</v>
      </c>
      <c r="V13" s="118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2:39" s="7" customFormat="1" ht="18" customHeight="1" x14ac:dyDescent="0.2">
      <c r="B14" s="35" t="s">
        <v>32</v>
      </c>
      <c r="C14" s="122">
        <v>128</v>
      </c>
      <c r="D14" s="113"/>
      <c r="E14" s="113">
        <v>2697</v>
      </c>
      <c r="F14" s="119"/>
      <c r="G14" s="112">
        <v>47</v>
      </c>
      <c r="H14" s="113"/>
      <c r="I14" s="113">
        <v>1619</v>
      </c>
      <c r="J14" s="119"/>
      <c r="K14" s="112">
        <v>74</v>
      </c>
      <c r="L14" s="113"/>
      <c r="M14" s="113">
        <v>1454</v>
      </c>
      <c r="N14" s="119"/>
      <c r="O14" s="112">
        <v>61</v>
      </c>
      <c r="P14" s="113"/>
      <c r="Q14" s="113">
        <v>3145</v>
      </c>
      <c r="R14" s="119"/>
      <c r="S14" s="112">
        <v>33</v>
      </c>
      <c r="T14" s="113"/>
      <c r="U14" s="113">
        <v>1668</v>
      </c>
      <c r="V14" s="119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2:39" s="7" customFormat="1" ht="18" customHeight="1" x14ac:dyDescent="0.2">
      <c r="B15" s="8" t="s">
        <v>38</v>
      </c>
      <c r="C15" s="121">
        <v>139</v>
      </c>
      <c r="D15" s="111"/>
      <c r="E15" s="111">
        <v>1610</v>
      </c>
      <c r="F15" s="118"/>
      <c r="G15" s="110">
        <v>34</v>
      </c>
      <c r="H15" s="111"/>
      <c r="I15" s="111">
        <v>359</v>
      </c>
      <c r="J15" s="118"/>
      <c r="K15" s="110">
        <v>97</v>
      </c>
      <c r="L15" s="111"/>
      <c r="M15" s="111">
        <v>1956</v>
      </c>
      <c r="N15" s="118"/>
      <c r="O15" s="110">
        <v>125</v>
      </c>
      <c r="P15" s="111"/>
      <c r="Q15" s="111">
        <v>2013</v>
      </c>
      <c r="R15" s="118"/>
      <c r="S15" s="110">
        <v>63</v>
      </c>
      <c r="T15" s="111"/>
      <c r="U15" s="111">
        <v>1564</v>
      </c>
      <c r="V15" s="118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2:39" s="7" customFormat="1" ht="18" customHeight="1" thickBot="1" x14ac:dyDescent="0.25">
      <c r="B16" s="40" t="s">
        <v>39</v>
      </c>
      <c r="C16" s="122">
        <v>145</v>
      </c>
      <c r="D16" s="113"/>
      <c r="E16" s="113">
        <v>2500</v>
      </c>
      <c r="F16" s="119"/>
      <c r="G16" s="112">
        <v>40</v>
      </c>
      <c r="H16" s="113"/>
      <c r="I16" s="113">
        <v>839</v>
      </c>
      <c r="J16" s="119"/>
      <c r="K16" s="112">
        <v>142</v>
      </c>
      <c r="L16" s="113"/>
      <c r="M16" s="113">
        <v>837</v>
      </c>
      <c r="N16" s="119"/>
      <c r="O16" s="112">
        <v>57</v>
      </c>
      <c r="P16" s="113"/>
      <c r="Q16" s="113">
        <v>3670</v>
      </c>
      <c r="R16" s="119"/>
      <c r="S16" s="112">
        <v>55</v>
      </c>
      <c r="T16" s="113"/>
      <c r="U16" s="113">
        <v>1428</v>
      </c>
      <c r="V16" s="119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2:39" s="7" customFormat="1" ht="18" customHeight="1" x14ac:dyDescent="0.2">
      <c r="B17" s="36" t="s">
        <v>35</v>
      </c>
      <c r="C17" s="120">
        <f>C29</f>
        <v>146</v>
      </c>
      <c r="D17" s="107"/>
      <c r="E17" s="107">
        <f>D29</f>
        <v>1644</v>
      </c>
      <c r="F17" s="108"/>
      <c r="G17" s="109">
        <f>G29</f>
        <v>38</v>
      </c>
      <c r="H17" s="107"/>
      <c r="I17" s="107">
        <f>H29</f>
        <v>1456</v>
      </c>
      <c r="J17" s="108"/>
      <c r="K17" s="109">
        <f>K29</f>
        <v>217</v>
      </c>
      <c r="L17" s="107"/>
      <c r="M17" s="107">
        <f>L29</f>
        <v>1790</v>
      </c>
      <c r="N17" s="108"/>
      <c r="O17" s="109">
        <f>O29</f>
        <v>133</v>
      </c>
      <c r="P17" s="107"/>
      <c r="Q17" s="107">
        <f>P29</f>
        <v>1663</v>
      </c>
      <c r="R17" s="108"/>
      <c r="S17" s="109">
        <f>S29</f>
        <v>66</v>
      </c>
      <c r="T17" s="107"/>
      <c r="U17" s="107">
        <f>T29</f>
        <v>2340</v>
      </c>
      <c r="V17" s="108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2:39" s="7" customFormat="1" ht="18" customHeight="1" thickBot="1" x14ac:dyDescent="0.25">
      <c r="B18" s="28" t="s">
        <v>36</v>
      </c>
      <c r="C18" s="115">
        <f>E29</f>
        <v>129</v>
      </c>
      <c r="D18" s="115"/>
      <c r="E18" s="116">
        <f>F29</f>
        <v>2225</v>
      </c>
      <c r="F18" s="117"/>
      <c r="G18" s="114">
        <f>I29</f>
        <v>36</v>
      </c>
      <c r="H18" s="115"/>
      <c r="I18" s="116">
        <f>J29</f>
        <v>1211</v>
      </c>
      <c r="J18" s="117"/>
      <c r="K18" s="114">
        <f>M29</f>
        <v>62</v>
      </c>
      <c r="L18" s="115"/>
      <c r="M18" s="116">
        <f>N29</f>
        <v>2507</v>
      </c>
      <c r="N18" s="117"/>
      <c r="O18" s="114">
        <f>Q29</f>
        <v>61</v>
      </c>
      <c r="P18" s="115"/>
      <c r="Q18" s="116">
        <f>R29</f>
        <v>4481</v>
      </c>
      <c r="R18" s="117"/>
      <c r="S18" s="114">
        <f>U29</f>
        <v>29</v>
      </c>
      <c r="T18" s="115"/>
      <c r="U18" s="116">
        <f>V29</f>
        <v>972</v>
      </c>
      <c r="V18" s="11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2:39" s="2" customFormat="1" ht="15.75" customHeight="1" thickBot="1" x14ac:dyDescent="0.3">
      <c r="B19" s="2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s="2" customFormat="1" ht="29.25" customHeight="1" thickBot="1" x14ac:dyDescent="0.3">
      <c r="B20" s="66" t="s">
        <v>30</v>
      </c>
      <c r="C20" s="123" t="s">
        <v>1</v>
      </c>
      <c r="D20" s="124"/>
      <c r="E20" s="124" t="s">
        <v>11</v>
      </c>
      <c r="F20" s="125"/>
      <c r="G20" s="62"/>
      <c r="H20" s="6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 s="2" customFormat="1" ht="20.100000000000001" customHeight="1" x14ac:dyDescent="0.25">
      <c r="B21" s="30">
        <v>2014</v>
      </c>
      <c r="C21" s="126">
        <f>SUM(C13:D14,G13:H14,K13:L14,O13:P14,S13:T14)</f>
        <v>744</v>
      </c>
      <c r="D21" s="126"/>
      <c r="E21" s="129">
        <f>SUM(E13:F14,I13:J14,M13:N14,Q13:R14,U13:V14)</f>
        <v>19676</v>
      </c>
      <c r="F21" s="130"/>
      <c r="G21" s="26"/>
      <c r="H21" s="2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s="2" customFormat="1" ht="20.100000000000001" customHeight="1" thickBot="1" x14ac:dyDescent="0.3">
      <c r="B22" s="37">
        <v>2015</v>
      </c>
      <c r="C22" s="127">
        <f>SUM(C15:D16,G15:H16,K15:L16,O15:P16,S15:T16)</f>
        <v>897</v>
      </c>
      <c r="D22" s="127"/>
      <c r="E22" s="113">
        <f>SUM(E15:F16,I15:J16,M15:N16,Q15:R16,U15:V16)</f>
        <v>16776</v>
      </c>
      <c r="F22" s="119"/>
      <c r="G22" s="26"/>
      <c r="H22" s="2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39" s="2" customFormat="1" ht="20.100000000000001" customHeight="1" thickBot="1" x14ac:dyDescent="0.3">
      <c r="B23" s="38">
        <v>2016</v>
      </c>
      <c r="C23" s="128">
        <f>SUM(C17:D18,G17:H18,K17:L18,O17:P18,S17:T18)</f>
        <v>917</v>
      </c>
      <c r="D23" s="128"/>
      <c r="E23" s="131">
        <f>SUM(E17:F18,I17:J18,M17:N18,Q17:R18,U17:V18)</f>
        <v>20289</v>
      </c>
      <c r="F23" s="132"/>
      <c r="G23" s="26"/>
      <c r="H23" s="2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:39" s="2" customFormat="1" ht="15.75" customHeight="1" x14ac:dyDescent="0.25">
      <c r="B24" s="6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s="2" customFormat="1" ht="15.75" customHeight="1" thickBot="1" x14ac:dyDescent="0.25">
      <c r="B25" s="4" t="s">
        <v>34</v>
      </c>
      <c r="J25" s="3"/>
      <c r="R25" s="3"/>
      <c r="S25" s="3"/>
      <c r="T25" s="3"/>
      <c r="W25" s="3"/>
      <c r="Y25" s="3"/>
      <c r="AE25" s="3"/>
      <c r="AH25" s="3"/>
      <c r="AI25" s="3"/>
    </row>
    <row r="26" spans="2:39" ht="18.75" customHeight="1" thickBot="1" x14ac:dyDescent="0.25">
      <c r="B26" s="2"/>
      <c r="C26" s="133" t="s">
        <v>5</v>
      </c>
      <c r="D26" s="134"/>
      <c r="E26" s="134"/>
      <c r="F26" s="135"/>
      <c r="G26" s="133" t="s">
        <v>0</v>
      </c>
      <c r="H26" s="134"/>
      <c r="I26" s="134"/>
      <c r="J26" s="135"/>
      <c r="K26" s="133" t="s">
        <v>2</v>
      </c>
      <c r="L26" s="134"/>
      <c r="M26" s="134"/>
      <c r="N26" s="135"/>
      <c r="O26" s="133" t="s">
        <v>3</v>
      </c>
      <c r="P26" s="134"/>
      <c r="Q26" s="134"/>
      <c r="R26" s="135"/>
      <c r="S26" s="133" t="s">
        <v>4</v>
      </c>
      <c r="T26" s="134"/>
      <c r="U26" s="134"/>
      <c r="V26" s="135"/>
      <c r="W26" s="62"/>
      <c r="X26" s="106"/>
      <c r="Y26" s="106"/>
      <c r="Z26" s="106"/>
      <c r="AA26" s="106"/>
      <c r="AB26" s="106"/>
      <c r="AC26" s="106"/>
    </row>
    <row r="27" spans="2:39" ht="18.75" customHeight="1" thickBot="1" x14ac:dyDescent="0.25">
      <c r="C27" s="90" t="s">
        <v>35</v>
      </c>
      <c r="D27" s="91"/>
      <c r="E27" s="104" t="s">
        <v>36</v>
      </c>
      <c r="F27" s="105"/>
      <c r="G27" s="90" t="s">
        <v>35</v>
      </c>
      <c r="H27" s="91"/>
      <c r="I27" s="104" t="s">
        <v>36</v>
      </c>
      <c r="J27" s="105"/>
      <c r="K27" s="90" t="s">
        <v>35</v>
      </c>
      <c r="L27" s="91"/>
      <c r="M27" s="104" t="s">
        <v>36</v>
      </c>
      <c r="N27" s="105"/>
      <c r="O27" s="90" t="s">
        <v>35</v>
      </c>
      <c r="P27" s="91"/>
      <c r="Q27" s="104" t="s">
        <v>36</v>
      </c>
      <c r="R27" s="105"/>
      <c r="S27" s="90" t="s">
        <v>35</v>
      </c>
      <c r="T27" s="91"/>
      <c r="U27" s="104" t="s">
        <v>36</v>
      </c>
      <c r="V27" s="105"/>
      <c r="W27" s="65"/>
      <c r="X27" s="92"/>
      <c r="Y27" s="92"/>
      <c r="Z27" s="92"/>
      <c r="AA27" s="92"/>
      <c r="AB27" s="92"/>
      <c r="AC27" s="92"/>
    </row>
    <row r="28" spans="2:39" ht="13.5" thickBot="1" x14ac:dyDescent="0.25">
      <c r="B28" s="71" t="s">
        <v>15</v>
      </c>
      <c r="C28" s="67" t="s">
        <v>1</v>
      </c>
      <c r="D28" s="68" t="s">
        <v>11</v>
      </c>
      <c r="E28" s="69" t="s">
        <v>1</v>
      </c>
      <c r="F28" s="70" t="s">
        <v>11</v>
      </c>
      <c r="G28" s="69" t="s">
        <v>1</v>
      </c>
      <c r="H28" s="68" t="s">
        <v>11</v>
      </c>
      <c r="I28" s="69" t="s">
        <v>1</v>
      </c>
      <c r="J28" s="70" t="s">
        <v>11</v>
      </c>
      <c r="K28" s="69" t="s">
        <v>1</v>
      </c>
      <c r="L28" s="68" t="s">
        <v>11</v>
      </c>
      <c r="M28" s="69" t="s">
        <v>1</v>
      </c>
      <c r="N28" s="70" t="s">
        <v>11</v>
      </c>
      <c r="O28" s="69" t="s">
        <v>1</v>
      </c>
      <c r="P28" s="68" t="s">
        <v>11</v>
      </c>
      <c r="Q28" s="69" t="s">
        <v>1</v>
      </c>
      <c r="R28" s="70" t="s">
        <v>11</v>
      </c>
      <c r="S28" s="69" t="s">
        <v>1</v>
      </c>
      <c r="T28" s="68" t="s">
        <v>11</v>
      </c>
      <c r="U28" s="69" t="s">
        <v>1</v>
      </c>
      <c r="V28" s="70" t="s">
        <v>11</v>
      </c>
      <c r="W28" s="65"/>
      <c r="X28" s="65"/>
      <c r="Y28" s="65"/>
      <c r="Z28" s="65"/>
      <c r="AA28" s="65"/>
      <c r="AB28" s="65"/>
      <c r="AC28" s="65"/>
    </row>
    <row r="29" spans="2:39" ht="16.5" thickBot="1" x14ac:dyDescent="0.3">
      <c r="B29" s="72" t="s">
        <v>12</v>
      </c>
      <c r="C29" s="73">
        <f>SUM(C30:C42)</f>
        <v>146</v>
      </c>
      <c r="D29" s="74">
        <f t="shared" ref="D29:T29" si="0">SUM(D30:D42)</f>
        <v>1644</v>
      </c>
      <c r="E29" s="75">
        <f>SUM(E30:E42)</f>
        <v>129</v>
      </c>
      <c r="F29" s="76">
        <f>SUM(F30:F42)</f>
        <v>2225</v>
      </c>
      <c r="G29" s="73">
        <f t="shared" si="0"/>
        <v>38</v>
      </c>
      <c r="H29" s="77">
        <f t="shared" si="0"/>
        <v>1456</v>
      </c>
      <c r="I29" s="75">
        <f>SUM(I30:I42)</f>
        <v>36</v>
      </c>
      <c r="J29" s="76">
        <f>SUM(J30:J42)</f>
        <v>1211</v>
      </c>
      <c r="K29" s="75">
        <f t="shared" si="0"/>
        <v>217</v>
      </c>
      <c r="L29" s="74">
        <f>SUM(L30:L42)</f>
        <v>1790</v>
      </c>
      <c r="M29" s="75">
        <f>SUM(M30:M42)</f>
        <v>62</v>
      </c>
      <c r="N29" s="76">
        <f>SUM(N30:N42)</f>
        <v>2507</v>
      </c>
      <c r="O29" s="75">
        <f t="shared" si="0"/>
        <v>133</v>
      </c>
      <c r="P29" s="74">
        <f t="shared" si="0"/>
        <v>1663</v>
      </c>
      <c r="Q29" s="75">
        <f>SUM(Q30:Q42)</f>
        <v>61</v>
      </c>
      <c r="R29" s="76">
        <f>SUM(R30:R42)</f>
        <v>4481</v>
      </c>
      <c r="S29" s="75">
        <f t="shared" si="0"/>
        <v>66</v>
      </c>
      <c r="T29" s="74">
        <f t="shared" si="0"/>
        <v>2340</v>
      </c>
      <c r="U29" s="75">
        <f>SUM(U30:U42)</f>
        <v>29</v>
      </c>
      <c r="V29" s="76">
        <f>SUM(V30:V42)</f>
        <v>972</v>
      </c>
      <c r="W29" s="5"/>
      <c r="X29" s="5"/>
      <c r="Y29" s="5"/>
      <c r="Z29" s="5"/>
      <c r="AA29" s="5"/>
      <c r="AB29" s="5"/>
      <c r="AC29" s="5"/>
    </row>
    <row r="30" spans="2:39" s="23" customFormat="1" ht="15" customHeight="1" x14ac:dyDescent="0.2">
      <c r="B30" s="31" t="s">
        <v>19</v>
      </c>
      <c r="C30" s="41">
        <v>1</v>
      </c>
      <c r="D30" s="42">
        <v>55</v>
      </c>
      <c r="E30" s="13">
        <v>1</v>
      </c>
      <c r="F30" s="56">
        <v>30</v>
      </c>
      <c r="G30" s="13">
        <v>1</v>
      </c>
      <c r="H30" s="42">
        <v>41</v>
      </c>
      <c r="I30" s="13"/>
      <c r="J30" s="56"/>
      <c r="K30" s="49">
        <v>1</v>
      </c>
      <c r="L30" s="50">
        <v>20</v>
      </c>
      <c r="M30" s="13">
        <v>1</v>
      </c>
      <c r="N30" s="56">
        <v>22</v>
      </c>
      <c r="O30" s="13">
        <v>1</v>
      </c>
      <c r="P30" s="42">
        <v>43</v>
      </c>
      <c r="Q30" s="13">
        <v>1</v>
      </c>
      <c r="R30" s="56">
        <v>36</v>
      </c>
      <c r="S30" s="13">
        <v>1</v>
      </c>
      <c r="T30" s="42">
        <v>30</v>
      </c>
      <c r="U30" s="13">
        <v>1</v>
      </c>
      <c r="V30" s="56">
        <v>25</v>
      </c>
      <c r="W30" s="20"/>
      <c r="X30" s="20"/>
      <c r="Y30" s="20"/>
      <c r="Z30" s="22"/>
      <c r="AA30" s="22"/>
      <c r="AB30" s="20"/>
      <c r="AC30" s="20"/>
    </row>
    <row r="31" spans="2:39" s="23" customFormat="1" ht="15" customHeight="1" x14ac:dyDescent="0.2">
      <c r="B31" s="32" t="s">
        <v>6</v>
      </c>
      <c r="C31" s="43"/>
      <c r="D31" s="44"/>
      <c r="E31" s="14">
        <v>1</v>
      </c>
      <c r="F31" s="61">
        <v>626</v>
      </c>
      <c r="G31" s="13"/>
      <c r="H31" s="42"/>
      <c r="I31" s="14">
        <v>1</v>
      </c>
      <c r="J31" s="61">
        <f>41+238</f>
        <v>279</v>
      </c>
      <c r="K31" s="60"/>
      <c r="L31" s="45"/>
      <c r="M31" s="14">
        <v>1</v>
      </c>
      <c r="N31" s="61">
        <v>560</v>
      </c>
      <c r="O31" s="14"/>
      <c r="P31" s="44"/>
      <c r="Q31" s="14">
        <v>1</v>
      </c>
      <c r="R31" s="61">
        <v>1150</v>
      </c>
      <c r="S31" s="14"/>
      <c r="T31" s="44"/>
      <c r="U31" s="14">
        <v>1</v>
      </c>
      <c r="V31" s="61">
        <v>207</v>
      </c>
      <c r="W31" s="20"/>
      <c r="X31" s="20"/>
      <c r="Y31" s="20"/>
      <c r="Z31" s="22"/>
      <c r="AA31" s="22"/>
      <c r="AB31" s="20"/>
      <c r="AC31" s="20"/>
    </row>
    <row r="32" spans="2:39" s="23" customFormat="1" ht="15" customHeight="1" x14ac:dyDescent="0.2">
      <c r="B32" s="32" t="s">
        <v>13</v>
      </c>
      <c r="C32" s="59">
        <v>1</v>
      </c>
      <c r="D32" s="45">
        <v>2</v>
      </c>
      <c r="E32" s="14"/>
      <c r="F32" s="61"/>
      <c r="G32" s="13"/>
      <c r="H32" s="42"/>
      <c r="I32" s="14"/>
      <c r="J32" s="61"/>
      <c r="K32" s="60">
        <v>1</v>
      </c>
      <c r="L32" s="45">
        <v>12</v>
      </c>
      <c r="M32" s="14">
        <v>1</v>
      </c>
      <c r="N32" s="61">
        <v>1550</v>
      </c>
      <c r="O32" s="60"/>
      <c r="P32" s="45"/>
      <c r="Q32" s="14">
        <v>4</v>
      </c>
      <c r="R32" s="61">
        <v>139</v>
      </c>
      <c r="S32" s="14">
        <v>2</v>
      </c>
      <c r="T32" s="44">
        <v>12</v>
      </c>
      <c r="U32" s="14">
        <v>2</v>
      </c>
      <c r="V32" s="61">
        <v>55</v>
      </c>
      <c r="W32" s="20"/>
      <c r="X32" s="21"/>
      <c r="Y32" s="21"/>
      <c r="Z32" s="22"/>
      <c r="AA32" s="22"/>
      <c r="AB32" s="20"/>
      <c r="AC32" s="20"/>
    </row>
    <row r="33" spans="2:39" s="23" customFormat="1" ht="15" customHeight="1" x14ac:dyDescent="0.2">
      <c r="B33" s="32" t="s">
        <v>7</v>
      </c>
      <c r="C33" s="59">
        <v>24</v>
      </c>
      <c r="D33" s="45">
        <v>40</v>
      </c>
      <c r="E33" s="14">
        <v>22</v>
      </c>
      <c r="F33" s="61">
        <v>40</v>
      </c>
      <c r="G33" s="13">
        <v>13</v>
      </c>
      <c r="H33" s="42">
        <v>30</v>
      </c>
      <c r="I33" s="14">
        <v>26</v>
      </c>
      <c r="J33" s="61">
        <v>35</v>
      </c>
      <c r="K33" s="60">
        <v>36</v>
      </c>
      <c r="L33" s="45">
        <v>10</v>
      </c>
      <c r="M33" s="14">
        <v>15</v>
      </c>
      <c r="N33" s="61">
        <v>30</v>
      </c>
      <c r="O33" s="14">
        <v>17</v>
      </c>
      <c r="P33" s="44">
        <v>48</v>
      </c>
      <c r="Q33" s="14">
        <v>17</v>
      </c>
      <c r="R33" s="61">
        <v>64</v>
      </c>
      <c r="S33" s="14">
        <v>17</v>
      </c>
      <c r="T33" s="44">
        <v>340</v>
      </c>
      <c r="U33" s="14">
        <v>12</v>
      </c>
      <c r="V33" s="61">
        <v>480</v>
      </c>
      <c r="W33" s="21"/>
      <c r="X33" s="20"/>
      <c r="Y33" s="20"/>
      <c r="Z33" s="20"/>
      <c r="AA33" s="20"/>
      <c r="AB33" s="22"/>
      <c r="AC33" s="22"/>
    </row>
    <row r="34" spans="2:39" s="23" customFormat="1" ht="15" customHeight="1" x14ac:dyDescent="0.2">
      <c r="B34" s="32" t="s">
        <v>20</v>
      </c>
      <c r="C34" s="46">
        <v>5</v>
      </c>
      <c r="D34" s="44">
        <v>200</v>
      </c>
      <c r="E34" s="14">
        <v>5</v>
      </c>
      <c r="F34" s="57">
        <v>210</v>
      </c>
      <c r="G34" s="13">
        <v>12</v>
      </c>
      <c r="H34" s="42">
        <v>1200</v>
      </c>
      <c r="I34" s="14">
        <v>6</v>
      </c>
      <c r="J34" s="57">
        <f>168+655+29</f>
        <v>852</v>
      </c>
      <c r="K34" s="14">
        <v>90</v>
      </c>
      <c r="L34" s="44">
        <v>10</v>
      </c>
      <c r="M34" s="14"/>
      <c r="N34" s="57"/>
      <c r="O34" s="14"/>
      <c r="P34" s="44"/>
      <c r="Q34" s="14">
        <v>4</v>
      </c>
      <c r="R34" s="57">
        <v>2790</v>
      </c>
      <c r="S34" s="14"/>
      <c r="T34" s="44"/>
      <c r="U34" s="14"/>
      <c r="V34" s="57"/>
      <c r="W34" s="20"/>
      <c r="X34" s="20"/>
      <c r="Y34" s="20"/>
      <c r="Z34" s="20"/>
      <c r="AA34" s="20"/>
      <c r="AB34" s="20"/>
      <c r="AC34" s="20"/>
    </row>
    <row r="35" spans="2:39" s="23" customFormat="1" ht="15" customHeight="1" x14ac:dyDescent="0.2">
      <c r="B35" s="32" t="s">
        <v>9</v>
      </c>
      <c r="C35" s="46">
        <v>1</v>
      </c>
      <c r="D35" s="44">
        <v>14</v>
      </c>
      <c r="E35" s="14"/>
      <c r="F35" s="57"/>
      <c r="G35" s="13"/>
      <c r="H35" s="42"/>
      <c r="I35" s="14">
        <v>1</v>
      </c>
      <c r="J35" s="57">
        <v>21</v>
      </c>
      <c r="K35" s="14">
        <v>12</v>
      </c>
      <c r="L35" s="44">
        <v>51</v>
      </c>
      <c r="M35" s="14"/>
      <c r="N35" s="57"/>
      <c r="O35" s="14">
        <v>12</v>
      </c>
      <c r="P35" s="44">
        <v>30</v>
      </c>
      <c r="Q35" s="14"/>
      <c r="R35" s="57"/>
      <c r="S35" s="14">
        <v>11</v>
      </c>
      <c r="T35" s="44">
        <v>88</v>
      </c>
      <c r="U35" s="14"/>
      <c r="V35" s="57"/>
      <c r="W35" s="22"/>
      <c r="X35" s="22"/>
      <c r="Y35" s="22"/>
      <c r="Z35" s="20"/>
      <c r="AA35" s="20"/>
      <c r="AB35" s="20"/>
      <c r="AC35" s="20"/>
    </row>
    <row r="36" spans="2:39" s="23" customFormat="1" ht="15" customHeight="1" x14ac:dyDescent="0.2">
      <c r="B36" s="32" t="s">
        <v>21</v>
      </c>
      <c r="C36" s="46">
        <v>110</v>
      </c>
      <c r="D36" s="44">
        <v>1250</v>
      </c>
      <c r="E36" s="14">
        <v>96</v>
      </c>
      <c r="F36" s="57">
        <v>768</v>
      </c>
      <c r="G36" s="13">
        <v>10</v>
      </c>
      <c r="H36" s="42">
        <v>150</v>
      </c>
      <c r="I36" s="14">
        <v>1</v>
      </c>
      <c r="J36" s="57">
        <v>21</v>
      </c>
      <c r="K36" s="14">
        <v>72</v>
      </c>
      <c r="L36" s="44">
        <v>226</v>
      </c>
      <c r="M36" s="14">
        <v>40</v>
      </c>
      <c r="N36" s="57">
        <v>320</v>
      </c>
      <c r="O36" s="14">
        <v>72</v>
      </c>
      <c r="P36" s="44">
        <v>216</v>
      </c>
      <c r="Q36" s="14">
        <v>32</v>
      </c>
      <c r="R36" s="57">
        <v>256</v>
      </c>
      <c r="S36" s="14">
        <v>17</v>
      </c>
      <c r="T36" s="44">
        <v>1300</v>
      </c>
      <c r="U36" s="14">
        <v>12</v>
      </c>
      <c r="V36" s="57">
        <v>180</v>
      </c>
      <c r="W36" s="20"/>
      <c r="X36" s="20"/>
      <c r="Y36" s="20"/>
      <c r="Z36" s="20"/>
      <c r="AA36" s="20"/>
      <c r="AB36" s="20"/>
      <c r="AC36" s="20"/>
    </row>
    <row r="37" spans="2:39" s="23" customFormat="1" ht="15" customHeight="1" x14ac:dyDescent="0.2">
      <c r="B37" s="32" t="s">
        <v>25</v>
      </c>
      <c r="C37" s="46">
        <v>1</v>
      </c>
      <c r="D37" s="44">
        <v>13</v>
      </c>
      <c r="E37" s="14"/>
      <c r="F37" s="57"/>
      <c r="G37" s="13"/>
      <c r="H37" s="42"/>
      <c r="I37" s="14"/>
      <c r="J37" s="57"/>
      <c r="K37" s="51">
        <v>1</v>
      </c>
      <c r="L37" s="52">
        <v>51</v>
      </c>
      <c r="M37" s="14"/>
      <c r="N37" s="57"/>
      <c r="O37" s="14">
        <v>1</v>
      </c>
      <c r="P37" s="44">
        <v>30</v>
      </c>
      <c r="Q37" s="14"/>
      <c r="R37" s="57"/>
      <c r="S37" s="14">
        <v>1</v>
      </c>
      <c r="T37" s="44">
        <v>20</v>
      </c>
      <c r="U37" s="14"/>
      <c r="V37" s="57"/>
      <c r="W37" s="20"/>
      <c r="X37" s="20"/>
      <c r="Y37" s="20"/>
      <c r="Z37" s="20"/>
      <c r="AA37" s="20"/>
      <c r="AB37" s="20"/>
      <c r="AC37" s="20"/>
    </row>
    <row r="38" spans="2:39" s="23" customFormat="1" ht="15" customHeight="1" x14ac:dyDescent="0.2">
      <c r="B38" s="32" t="s">
        <v>8</v>
      </c>
      <c r="C38" s="46"/>
      <c r="D38" s="44"/>
      <c r="E38" s="14"/>
      <c r="F38" s="57"/>
      <c r="G38" s="13"/>
      <c r="H38" s="42"/>
      <c r="I38" s="14"/>
      <c r="J38" s="57"/>
      <c r="K38" s="51">
        <v>3</v>
      </c>
      <c r="L38" s="52">
        <v>1400</v>
      </c>
      <c r="M38" s="14"/>
      <c r="N38" s="57"/>
      <c r="O38" s="14">
        <v>28</v>
      </c>
      <c r="P38" s="44">
        <v>1243</v>
      </c>
      <c r="Q38" s="14"/>
      <c r="R38" s="57"/>
      <c r="S38" s="14">
        <v>15</v>
      </c>
      <c r="T38" s="44">
        <v>510</v>
      </c>
      <c r="U38" s="14"/>
      <c r="V38" s="57"/>
      <c r="W38" s="20"/>
      <c r="X38" s="22"/>
      <c r="Y38" s="22"/>
      <c r="Z38" s="20"/>
      <c r="AA38" s="20"/>
      <c r="AB38" s="22"/>
      <c r="AC38" s="22"/>
    </row>
    <row r="39" spans="2:39" s="23" customFormat="1" ht="15" customHeight="1" x14ac:dyDescent="0.2">
      <c r="B39" s="34" t="s">
        <v>17</v>
      </c>
      <c r="C39" s="46"/>
      <c r="D39" s="44"/>
      <c r="E39" s="14">
        <v>1</v>
      </c>
      <c r="F39" s="57">
        <v>500</v>
      </c>
      <c r="G39" s="13"/>
      <c r="H39" s="42"/>
      <c r="I39" s="14"/>
      <c r="J39" s="57"/>
      <c r="K39" s="51"/>
      <c r="L39" s="52"/>
      <c r="M39" s="14"/>
      <c r="N39" s="57"/>
      <c r="O39" s="14"/>
      <c r="P39" s="44"/>
      <c r="Q39" s="14"/>
      <c r="R39" s="57"/>
      <c r="S39" s="14"/>
      <c r="T39" s="44"/>
      <c r="U39" s="14"/>
      <c r="V39" s="57"/>
      <c r="W39" s="20"/>
      <c r="X39" s="22"/>
      <c r="Y39" s="22"/>
      <c r="Z39" s="20"/>
      <c r="AA39" s="20"/>
      <c r="AB39" s="22"/>
      <c r="AC39" s="22"/>
    </row>
    <row r="40" spans="2:39" s="23" customFormat="1" ht="15" customHeight="1" x14ac:dyDescent="0.2">
      <c r="B40" s="32" t="s">
        <v>26</v>
      </c>
      <c r="C40" s="46">
        <v>2</v>
      </c>
      <c r="D40" s="44">
        <v>50</v>
      </c>
      <c r="E40" s="14">
        <v>2</v>
      </c>
      <c r="F40" s="57">
        <v>30</v>
      </c>
      <c r="G40" s="13">
        <v>1</v>
      </c>
      <c r="H40" s="42">
        <v>25</v>
      </c>
      <c r="I40" s="14"/>
      <c r="J40" s="57"/>
      <c r="K40" s="51"/>
      <c r="L40" s="52"/>
      <c r="M40" s="14">
        <v>1</v>
      </c>
      <c r="N40" s="57">
        <v>22</v>
      </c>
      <c r="O40" s="14">
        <v>1</v>
      </c>
      <c r="P40" s="44">
        <v>43</v>
      </c>
      <c r="Q40" s="14">
        <v>1</v>
      </c>
      <c r="R40" s="57">
        <v>36</v>
      </c>
      <c r="S40" s="14">
        <v>1</v>
      </c>
      <c r="T40" s="44">
        <v>30</v>
      </c>
      <c r="U40" s="14">
        <v>1</v>
      </c>
      <c r="V40" s="57">
        <v>25</v>
      </c>
      <c r="W40" s="20"/>
      <c r="X40" s="22"/>
      <c r="Y40" s="22"/>
      <c r="Z40" s="20"/>
      <c r="AA40" s="20"/>
      <c r="AB40" s="22"/>
      <c r="AC40" s="22"/>
    </row>
    <row r="41" spans="2:39" s="23" customFormat="1" ht="15" customHeight="1" x14ac:dyDescent="0.2">
      <c r="B41" s="32" t="s">
        <v>22</v>
      </c>
      <c r="C41" s="46"/>
      <c r="D41" s="44"/>
      <c r="E41" s="14"/>
      <c r="F41" s="57"/>
      <c r="G41" s="13"/>
      <c r="H41" s="42"/>
      <c r="I41" s="14"/>
      <c r="J41" s="57"/>
      <c r="K41" s="51"/>
      <c r="L41" s="52"/>
      <c r="M41" s="14"/>
      <c r="N41" s="57"/>
      <c r="O41" s="14"/>
      <c r="P41" s="44"/>
      <c r="Q41" s="14"/>
      <c r="R41" s="57"/>
      <c r="S41" s="14"/>
      <c r="T41" s="44"/>
      <c r="U41" s="14"/>
      <c r="V41" s="57"/>
      <c r="W41" s="20"/>
      <c r="X41" s="22"/>
      <c r="Y41" s="22"/>
      <c r="Z41" s="20"/>
      <c r="AA41" s="20"/>
      <c r="AB41" s="22"/>
      <c r="AC41" s="22"/>
    </row>
    <row r="42" spans="2:39" s="23" customFormat="1" ht="15" customHeight="1" thickBot="1" x14ac:dyDescent="0.25">
      <c r="B42" s="33" t="s">
        <v>27</v>
      </c>
      <c r="C42" s="47">
        <v>1</v>
      </c>
      <c r="D42" s="48">
        <v>20</v>
      </c>
      <c r="E42" s="15">
        <v>1</v>
      </c>
      <c r="F42" s="58">
        <v>21</v>
      </c>
      <c r="G42" s="15">
        <v>1</v>
      </c>
      <c r="H42" s="48">
        <v>10</v>
      </c>
      <c r="I42" s="15">
        <v>1</v>
      </c>
      <c r="J42" s="58">
        <v>3</v>
      </c>
      <c r="K42" s="53">
        <v>1</v>
      </c>
      <c r="L42" s="54">
        <v>10</v>
      </c>
      <c r="M42" s="15">
        <v>3</v>
      </c>
      <c r="N42" s="58">
        <v>3</v>
      </c>
      <c r="O42" s="15">
        <v>1</v>
      </c>
      <c r="P42" s="48">
        <v>10</v>
      </c>
      <c r="Q42" s="15">
        <v>1</v>
      </c>
      <c r="R42" s="58">
        <v>10</v>
      </c>
      <c r="S42" s="15">
        <v>1</v>
      </c>
      <c r="T42" s="48">
        <v>10</v>
      </c>
      <c r="U42" s="15"/>
      <c r="V42" s="58"/>
      <c r="W42" s="20"/>
      <c r="X42" s="20"/>
      <c r="Y42" s="20"/>
      <c r="Z42" s="24"/>
      <c r="AA42" s="24"/>
      <c r="AB42" s="20"/>
      <c r="AC42" s="20"/>
    </row>
    <row r="43" spans="2:39" x14ac:dyDescent="0.2">
      <c r="B43" s="25"/>
      <c r="C43" s="17"/>
      <c r="D43" s="17"/>
      <c r="E43" s="17"/>
      <c r="F43" s="17"/>
      <c r="G43" s="17"/>
      <c r="H43" s="17"/>
      <c r="I43" s="17"/>
      <c r="J43" s="17"/>
      <c r="K43" s="16"/>
      <c r="L43" s="16"/>
      <c r="M43" s="16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2:39" ht="17.25" customHeight="1" x14ac:dyDescent="0.2">
      <c r="B44" s="9" t="s">
        <v>37</v>
      </c>
      <c r="C44" s="17"/>
      <c r="D44" s="17"/>
      <c r="E44" s="17"/>
      <c r="F44" s="17"/>
      <c r="G44" s="17"/>
      <c r="H44" s="17"/>
      <c r="I44" s="17"/>
      <c r="J44" s="17"/>
      <c r="K44" s="16"/>
      <c r="L44" s="16"/>
      <c r="M44" s="16"/>
      <c r="N44" s="16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2:39" ht="13.5" thickBot="1" x14ac:dyDescent="0.25">
      <c r="B45" s="25"/>
      <c r="C45" s="17"/>
      <c r="D45" s="17"/>
      <c r="E45" s="17"/>
      <c r="F45" s="17"/>
      <c r="G45" s="17"/>
      <c r="H45" s="17"/>
      <c r="I45" s="17"/>
      <c r="J45" s="17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2:39" ht="26.25" thickBot="1" x14ac:dyDescent="0.25">
      <c r="B46" s="78" t="s">
        <v>24</v>
      </c>
      <c r="C46" s="101" t="s">
        <v>18</v>
      </c>
      <c r="D46" s="102"/>
      <c r="E46" s="102" t="s">
        <v>11</v>
      </c>
      <c r="F46" s="103"/>
      <c r="G46" s="62"/>
      <c r="H46" s="62"/>
      <c r="I46" s="17"/>
      <c r="J46" s="17"/>
      <c r="K46" s="16"/>
      <c r="L46" s="16"/>
      <c r="M46" s="16"/>
      <c r="N46" s="16"/>
      <c r="O46" s="17"/>
      <c r="P46" s="17"/>
      <c r="Q46" s="17"/>
      <c r="R46" s="17"/>
      <c r="S46" s="17"/>
      <c r="T46" s="17"/>
      <c r="U46" s="17"/>
      <c r="V46" s="17"/>
      <c r="W46" s="17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</row>
    <row r="47" spans="2:39" ht="20.100000000000001" customHeight="1" x14ac:dyDescent="0.2">
      <c r="B47" s="35">
        <v>2014</v>
      </c>
      <c r="C47" s="93">
        <v>90</v>
      </c>
      <c r="D47" s="94"/>
      <c r="E47" s="95">
        <v>10584</v>
      </c>
      <c r="F47" s="96"/>
      <c r="G47" s="29"/>
      <c r="H47" s="29"/>
      <c r="I47" s="17"/>
      <c r="J47" s="17"/>
      <c r="K47" s="16"/>
      <c r="L47" s="16"/>
      <c r="M47" s="16"/>
      <c r="N47" s="16"/>
      <c r="O47" s="17"/>
      <c r="P47" s="17"/>
      <c r="Q47" s="17"/>
      <c r="R47" s="17"/>
      <c r="S47" s="17"/>
      <c r="T47" s="17"/>
      <c r="U47" s="17"/>
      <c r="V47" s="17"/>
      <c r="W47" s="17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</row>
    <row r="48" spans="2:39" ht="20.100000000000001" customHeight="1" thickBot="1" x14ac:dyDescent="0.25">
      <c r="B48" s="35">
        <v>2015</v>
      </c>
      <c r="C48" s="93">
        <v>107</v>
      </c>
      <c r="D48" s="94"/>
      <c r="E48" s="95">
        <v>14078</v>
      </c>
      <c r="F48" s="96"/>
      <c r="G48" s="29"/>
      <c r="H48" s="29"/>
      <c r="I48" s="17"/>
      <c r="J48" s="17"/>
      <c r="K48" s="16"/>
      <c r="L48" s="16"/>
      <c r="M48" s="16"/>
      <c r="N48" s="16"/>
      <c r="O48" s="17"/>
      <c r="P48" s="17"/>
      <c r="Q48" s="17"/>
      <c r="R48" s="17"/>
      <c r="S48" s="17"/>
      <c r="T48" s="17"/>
      <c r="U48" s="17"/>
      <c r="V48" s="17"/>
      <c r="W48" s="17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2:39" ht="20.100000000000001" customHeight="1" thickBot="1" x14ac:dyDescent="0.25">
      <c r="B49" s="39">
        <v>2016</v>
      </c>
      <c r="C49" s="97">
        <f>C55+E55+G55+I55+K55+M55+O55+Q55+S55+U55</f>
        <v>129</v>
      </c>
      <c r="D49" s="98"/>
      <c r="E49" s="99">
        <f>D55+F55+H55+J55+L55+N55+P55+R55+T55+V55</f>
        <v>14777</v>
      </c>
      <c r="F49" s="100"/>
      <c r="G49" s="29"/>
      <c r="H49" s="29"/>
      <c r="I49" s="17"/>
      <c r="J49" s="17"/>
      <c r="K49" s="16"/>
      <c r="L49" s="16"/>
      <c r="M49" s="16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</row>
    <row r="50" spans="2:39" x14ac:dyDescent="0.2">
      <c r="C50" s="19"/>
      <c r="D50" s="19"/>
      <c r="E50" s="19"/>
      <c r="F50" s="19"/>
      <c r="G50" s="19"/>
      <c r="H50" s="19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</row>
    <row r="51" spans="2:39" ht="13.5" thickBot="1" x14ac:dyDescent="0.25">
      <c r="B51" s="4" t="s">
        <v>40</v>
      </c>
      <c r="C51" s="19"/>
      <c r="D51" s="19"/>
      <c r="E51" s="19"/>
      <c r="F51" s="19"/>
      <c r="G51" s="19"/>
      <c r="H51" s="19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spans="2:39" ht="13.5" thickBot="1" x14ac:dyDescent="0.25">
      <c r="B52" s="10"/>
      <c r="C52" s="138" t="s">
        <v>5</v>
      </c>
      <c r="D52" s="139"/>
      <c r="E52" s="139"/>
      <c r="F52" s="141"/>
      <c r="G52" s="138" t="s">
        <v>0</v>
      </c>
      <c r="H52" s="139"/>
      <c r="I52" s="139"/>
      <c r="J52" s="141"/>
      <c r="K52" s="138" t="s">
        <v>2</v>
      </c>
      <c r="L52" s="139"/>
      <c r="M52" s="139"/>
      <c r="N52" s="141"/>
      <c r="O52" s="138" t="s">
        <v>3</v>
      </c>
      <c r="P52" s="139"/>
      <c r="Q52" s="139"/>
      <c r="R52" s="141"/>
      <c r="S52" s="138" t="s">
        <v>4</v>
      </c>
      <c r="T52" s="139"/>
      <c r="U52" s="139"/>
      <c r="V52" s="141"/>
      <c r="W52" s="63"/>
      <c r="X52" s="88"/>
      <c r="Y52" s="88"/>
      <c r="Z52" s="88"/>
      <c r="AA52" s="88"/>
      <c r="AB52" s="88"/>
      <c r="AC52" s="88"/>
    </row>
    <row r="53" spans="2:39" ht="13.5" thickBot="1" x14ac:dyDescent="0.25">
      <c r="C53" s="90" t="s">
        <v>35</v>
      </c>
      <c r="D53" s="91"/>
      <c r="E53" s="104" t="s">
        <v>36</v>
      </c>
      <c r="F53" s="105"/>
      <c r="G53" s="90" t="s">
        <v>35</v>
      </c>
      <c r="H53" s="91"/>
      <c r="I53" s="104" t="s">
        <v>36</v>
      </c>
      <c r="J53" s="105"/>
      <c r="K53" s="90" t="s">
        <v>35</v>
      </c>
      <c r="L53" s="91"/>
      <c r="M53" s="104" t="s">
        <v>36</v>
      </c>
      <c r="N53" s="105"/>
      <c r="O53" s="90" t="s">
        <v>35</v>
      </c>
      <c r="P53" s="91"/>
      <c r="Q53" s="104" t="s">
        <v>36</v>
      </c>
      <c r="R53" s="105"/>
      <c r="S53" s="90" t="s">
        <v>35</v>
      </c>
      <c r="T53" s="91"/>
      <c r="U53" s="104" t="s">
        <v>36</v>
      </c>
      <c r="V53" s="105"/>
      <c r="W53" s="64"/>
      <c r="X53" s="89"/>
      <c r="Y53" s="89"/>
      <c r="Z53" s="89"/>
      <c r="AA53" s="89"/>
      <c r="AB53" s="89"/>
      <c r="AC53" s="89"/>
    </row>
    <row r="54" spans="2:39" s="23" customFormat="1" ht="19.5" customHeight="1" thickBot="1" x14ac:dyDescent="0.25">
      <c r="B54" s="84" t="s">
        <v>14</v>
      </c>
      <c r="C54" s="79" t="s">
        <v>18</v>
      </c>
      <c r="D54" s="80" t="s">
        <v>11</v>
      </c>
      <c r="E54" s="81" t="s">
        <v>18</v>
      </c>
      <c r="F54" s="82" t="s">
        <v>11</v>
      </c>
      <c r="G54" s="83" t="s">
        <v>18</v>
      </c>
      <c r="H54" s="80" t="s">
        <v>11</v>
      </c>
      <c r="I54" s="81" t="s">
        <v>18</v>
      </c>
      <c r="J54" s="82" t="s">
        <v>11</v>
      </c>
      <c r="K54" s="83" t="s">
        <v>18</v>
      </c>
      <c r="L54" s="80" t="s">
        <v>11</v>
      </c>
      <c r="M54" s="81" t="s">
        <v>18</v>
      </c>
      <c r="N54" s="82" t="s">
        <v>11</v>
      </c>
      <c r="O54" s="83" t="s">
        <v>18</v>
      </c>
      <c r="P54" s="80" t="s">
        <v>11</v>
      </c>
      <c r="Q54" s="81" t="s">
        <v>18</v>
      </c>
      <c r="R54" s="82" t="s">
        <v>11</v>
      </c>
      <c r="S54" s="83" t="s">
        <v>18</v>
      </c>
      <c r="T54" s="80" t="s">
        <v>11</v>
      </c>
      <c r="U54" s="81" t="s">
        <v>18</v>
      </c>
      <c r="V54" s="82" t="s">
        <v>11</v>
      </c>
      <c r="W54" s="11"/>
      <c r="X54" s="11"/>
      <c r="Y54" s="11"/>
      <c r="Z54" s="11"/>
      <c r="AA54" s="11"/>
      <c r="AB54" s="11"/>
      <c r="AC54" s="11"/>
    </row>
    <row r="55" spans="2:39" s="2" customFormat="1" ht="16.5" thickBot="1" x14ac:dyDescent="0.3">
      <c r="B55" s="85" t="s">
        <v>12</v>
      </c>
      <c r="C55" s="73">
        <f t="shared" ref="C55:H55" si="1">SUM(C56:C58)</f>
        <v>10</v>
      </c>
      <c r="D55" s="74">
        <f>SUM(D56:D58)</f>
        <v>2650</v>
      </c>
      <c r="E55" s="75">
        <f>SUM(E56:E58)</f>
        <v>12</v>
      </c>
      <c r="F55" s="76">
        <f t="shared" ref="F55" si="2">SUM(F56:F58)</f>
        <v>1370</v>
      </c>
      <c r="G55" s="75">
        <f t="shared" si="1"/>
        <v>18</v>
      </c>
      <c r="H55" s="74">
        <f t="shared" si="1"/>
        <v>1700</v>
      </c>
      <c r="I55" s="75">
        <f>SUM(I56:I58)</f>
        <v>15</v>
      </c>
      <c r="J55" s="76">
        <f t="shared" ref="J55" si="3">SUM(J56:J58)</f>
        <v>2164</v>
      </c>
      <c r="K55" s="86">
        <f t="shared" ref="K55:L55" si="4">SUM(K56:K58)</f>
        <v>3</v>
      </c>
      <c r="L55" s="87">
        <f t="shared" si="4"/>
        <v>168</v>
      </c>
      <c r="M55" s="75">
        <f>SUM(M56:M58)</f>
        <v>20</v>
      </c>
      <c r="N55" s="76">
        <f t="shared" ref="N55" si="5">SUM(N56:N58)</f>
        <v>1640</v>
      </c>
      <c r="O55" s="75">
        <f t="shared" ref="O55:T55" si="6">SUM(O56:O58)</f>
        <v>1</v>
      </c>
      <c r="P55" s="74">
        <f t="shared" si="6"/>
        <v>413</v>
      </c>
      <c r="Q55" s="75">
        <f>SUM(Q56:Q58)</f>
        <v>4</v>
      </c>
      <c r="R55" s="76">
        <f t="shared" ref="R55" si="7">SUM(R56:R58)</f>
        <v>1112</v>
      </c>
      <c r="S55" s="75">
        <f t="shared" si="6"/>
        <v>35</v>
      </c>
      <c r="T55" s="74">
        <f t="shared" si="6"/>
        <v>1380</v>
      </c>
      <c r="U55" s="75">
        <f>SUM(U56:U58)</f>
        <v>11</v>
      </c>
      <c r="V55" s="76">
        <f t="shared" ref="V55" si="8">SUM(V56:V58)</f>
        <v>2180</v>
      </c>
      <c r="W55" s="12"/>
      <c r="X55" s="12"/>
      <c r="Y55" s="12"/>
      <c r="Z55" s="12"/>
      <c r="AA55" s="12"/>
      <c r="AB55" s="12"/>
      <c r="AC55" s="12"/>
    </row>
    <row r="56" spans="2:39" s="23" customFormat="1" ht="15" customHeight="1" x14ac:dyDescent="0.2">
      <c r="B56" s="31" t="s">
        <v>23</v>
      </c>
      <c r="C56" s="41">
        <v>4</v>
      </c>
      <c r="D56" s="42">
        <v>1500</v>
      </c>
      <c r="E56" s="13">
        <v>4</v>
      </c>
      <c r="F56" s="56">
        <v>800</v>
      </c>
      <c r="G56" s="13">
        <v>13</v>
      </c>
      <c r="H56" s="42">
        <v>1500</v>
      </c>
      <c r="I56" s="13">
        <v>9</v>
      </c>
      <c r="J56" s="56">
        <v>417</v>
      </c>
      <c r="K56" s="13"/>
      <c r="L56" s="42"/>
      <c r="M56" s="13">
        <v>18</v>
      </c>
      <c r="N56" s="56">
        <v>1550</v>
      </c>
      <c r="O56" s="49">
        <v>1</v>
      </c>
      <c r="P56" s="50">
        <v>413</v>
      </c>
      <c r="Q56" s="13">
        <v>2</v>
      </c>
      <c r="R56" s="56">
        <v>564</v>
      </c>
      <c r="S56" s="13">
        <v>34</v>
      </c>
      <c r="T56" s="42">
        <v>1100</v>
      </c>
      <c r="U56" s="13">
        <v>10</v>
      </c>
      <c r="V56" s="56">
        <v>1090</v>
      </c>
      <c r="W56" s="20"/>
      <c r="X56" s="22"/>
      <c r="Y56" s="22"/>
      <c r="Z56" s="20"/>
      <c r="AA56" s="20"/>
      <c r="AB56" s="20"/>
      <c r="AC56" s="20"/>
    </row>
    <row r="57" spans="2:39" s="23" customFormat="1" ht="15" customHeight="1" x14ac:dyDescent="0.2">
      <c r="B57" s="32" t="s">
        <v>28</v>
      </c>
      <c r="C57" s="46">
        <v>3</v>
      </c>
      <c r="D57" s="44">
        <v>150</v>
      </c>
      <c r="E57" s="14">
        <v>2</v>
      </c>
      <c r="F57" s="57">
        <v>240</v>
      </c>
      <c r="G57" s="14">
        <v>3</v>
      </c>
      <c r="H57" s="44">
        <v>170</v>
      </c>
      <c r="I57" s="14">
        <v>3</v>
      </c>
      <c r="J57" s="57">
        <f>506+655</f>
        <v>1161</v>
      </c>
      <c r="K57" s="14">
        <v>1</v>
      </c>
      <c r="L57" s="44">
        <v>70</v>
      </c>
      <c r="M57" s="14"/>
      <c r="N57" s="57"/>
      <c r="O57" s="60"/>
      <c r="P57" s="45"/>
      <c r="Q57" s="14">
        <v>2</v>
      </c>
      <c r="R57" s="57">
        <v>548</v>
      </c>
      <c r="S57" s="14">
        <v>1</v>
      </c>
      <c r="T57" s="44">
        <v>280</v>
      </c>
      <c r="U57" s="14">
        <v>1</v>
      </c>
      <c r="V57" s="57">
        <v>1090</v>
      </c>
      <c r="W57" s="20"/>
      <c r="X57" s="22"/>
      <c r="Y57" s="22"/>
      <c r="Z57" s="20"/>
      <c r="AA57" s="20"/>
      <c r="AB57" s="20"/>
      <c r="AC57" s="20"/>
    </row>
    <row r="58" spans="2:39" s="23" customFormat="1" ht="15" customHeight="1" thickBot="1" x14ac:dyDescent="0.25">
      <c r="B58" s="33" t="s">
        <v>29</v>
      </c>
      <c r="C58" s="47">
        <v>3</v>
      </c>
      <c r="D58" s="48">
        <v>1000</v>
      </c>
      <c r="E58" s="15">
        <v>6</v>
      </c>
      <c r="F58" s="58">
        <v>330</v>
      </c>
      <c r="G58" s="55">
        <v>2</v>
      </c>
      <c r="H58" s="48">
        <v>30</v>
      </c>
      <c r="I58" s="15">
        <v>3</v>
      </c>
      <c r="J58" s="58">
        <f>506+40+40</f>
        <v>586</v>
      </c>
      <c r="K58" s="15">
        <v>2</v>
      </c>
      <c r="L58" s="48">
        <v>98</v>
      </c>
      <c r="M58" s="15">
        <v>2</v>
      </c>
      <c r="N58" s="58">
        <v>90</v>
      </c>
      <c r="O58" s="15"/>
      <c r="P58" s="48"/>
      <c r="Q58" s="15"/>
      <c r="R58" s="58"/>
      <c r="S58" s="15"/>
      <c r="T58" s="48"/>
      <c r="U58" s="15"/>
      <c r="V58" s="58"/>
      <c r="W58" s="20"/>
      <c r="X58" s="20"/>
      <c r="Y58" s="20"/>
      <c r="Z58" s="24"/>
      <c r="AA58" s="24"/>
      <c r="AB58" s="20"/>
      <c r="AC58" s="20"/>
    </row>
  </sheetData>
  <sheetProtection password="EA4F" sheet="1" objects="1" scenarios="1"/>
  <mergeCells count="132">
    <mergeCell ref="G26:J26"/>
    <mergeCell ref="K26:N26"/>
    <mergeCell ref="O26:R26"/>
    <mergeCell ref="S26:V26"/>
    <mergeCell ref="C48:D48"/>
    <mergeCell ref="E48:F48"/>
    <mergeCell ref="C52:F52"/>
    <mergeCell ref="G52:J52"/>
    <mergeCell ref="K52:N52"/>
    <mergeCell ref="O52:R52"/>
    <mergeCell ref="S52:V52"/>
    <mergeCell ref="U12:V12"/>
    <mergeCell ref="K12:L12"/>
    <mergeCell ref="M12:N12"/>
    <mergeCell ref="O11:R11"/>
    <mergeCell ref="S11:V11"/>
    <mergeCell ref="K13:L13"/>
    <mergeCell ref="Q12:R12"/>
    <mergeCell ref="S12:T12"/>
    <mergeCell ref="Q14:R14"/>
    <mergeCell ref="U13:V13"/>
    <mergeCell ref="U14:V14"/>
    <mergeCell ref="B11:B12"/>
    <mergeCell ref="C11:F11"/>
    <mergeCell ref="K11:N11"/>
    <mergeCell ref="O12:P12"/>
    <mergeCell ref="C12:D12"/>
    <mergeCell ref="E12:F12"/>
    <mergeCell ref="G12:H12"/>
    <mergeCell ref="I12:J12"/>
    <mergeCell ref="E13:F13"/>
    <mergeCell ref="G13:H13"/>
    <mergeCell ref="I13:J13"/>
    <mergeCell ref="M13:N13"/>
    <mergeCell ref="G11:J11"/>
    <mergeCell ref="M15:N15"/>
    <mergeCell ref="M16:N16"/>
    <mergeCell ref="Q15:R15"/>
    <mergeCell ref="Q16:R16"/>
    <mergeCell ref="O15:P15"/>
    <mergeCell ref="O16:P16"/>
    <mergeCell ref="S16:T16"/>
    <mergeCell ref="E14:F14"/>
    <mergeCell ref="E15:F15"/>
    <mergeCell ref="E16:F16"/>
    <mergeCell ref="O14:P14"/>
    <mergeCell ref="K14:L14"/>
    <mergeCell ref="K15:L15"/>
    <mergeCell ref="M14:N14"/>
    <mergeCell ref="K16:L16"/>
    <mergeCell ref="I16:J16"/>
    <mergeCell ref="G15:H15"/>
    <mergeCell ref="S15:T15"/>
    <mergeCell ref="C15:D15"/>
    <mergeCell ref="C16:D16"/>
    <mergeCell ref="G16:H16"/>
    <mergeCell ref="C14:D14"/>
    <mergeCell ref="I14:J14"/>
    <mergeCell ref="G14:H14"/>
    <mergeCell ref="C18:D18"/>
    <mergeCell ref="E18:F18"/>
    <mergeCell ref="C27:D27"/>
    <mergeCell ref="I15:J15"/>
    <mergeCell ref="G27:H27"/>
    <mergeCell ref="C20:D20"/>
    <mergeCell ref="E20:F20"/>
    <mergeCell ref="C21:D21"/>
    <mergeCell ref="E17:F17"/>
    <mergeCell ref="C22:D22"/>
    <mergeCell ref="C23:D23"/>
    <mergeCell ref="E21:F21"/>
    <mergeCell ref="E22:F22"/>
    <mergeCell ref="E23:F23"/>
    <mergeCell ref="G17:H17"/>
    <mergeCell ref="E27:F27"/>
    <mergeCell ref="I27:J27"/>
    <mergeCell ref="C26:F26"/>
    <mergeCell ref="Q18:R18"/>
    <mergeCell ref="O53:P53"/>
    <mergeCell ref="C53:D53"/>
    <mergeCell ref="G53:H53"/>
    <mergeCell ref="K53:L53"/>
    <mergeCell ref="E53:F53"/>
    <mergeCell ref="I53:J53"/>
    <mergeCell ref="M53:N53"/>
    <mergeCell ref="O13:P13"/>
    <mergeCell ref="O17:P17"/>
    <mergeCell ref="Q17:R17"/>
    <mergeCell ref="Q13:R13"/>
    <mergeCell ref="K17:L17"/>
    <mergeCell ref="C17:D17"/>
    <mergeCell ref="I17:J17"/>
    <mergeCell ref="C13:D13"/>
    <mergeCell ref="K27:L27"/>
    <mergeCell ref="M17:N17"/>
    <mergeCell ref="O27:P27"/>
    <mergeCell ref="G18:H18"/>
    <mergeCell ref="I18:J18"/>
    <mergeCell ref="K18:L18"/>
    <mergeCell ref="M18:N18"/>
    <mergeCell ref="O18:P18"/>
    <mergeCell ref="X26:Y26"/>
    <mergeCell ref="S27:T27"/>
    <mergeCell ref="Z26:AC26"/>
    <mergeCell ref="U17:V17"/>
    <mergeCell ref="S17:T17"/>
    <mergeCell ref="S13:T13"/>
    <mergeCell ref="S14:T14"/>
    <mergeCell ref="S18:T18"/>
    <mergeCell ref="U18:V18"/>
    <mergeCell ref="U27:V27"/>
    <mergeCell ref="U15:V15"/>
    <mergeCell ref="U16:V16"/>
    <mergeCell ref="Z52:AC52"/>
    <mergeCell ref="X53:Y53"/>
    <mergeCell ref="Z53:AA53"/>
    <mergeCell ref="AB53:AC53"/>
    <mergeCell ref="X52:Y52"/>
    <mergeCell ref="S53:T53"/>
    <mergeCell ref="X27:Y27"/>
    <mergeCell ref="C47:D47"/>
    <mergeCell ref="E47:F47"/>
    <mergeCell ref="C49:D49"/>
    <mergeCell ref="E49:F49"/>
    <mergeCell ref="C46:D46"/>
    <mergeCell ref="E46:F46"/>
    <mergeCell ref="Q53:R53"/>
    <mergeCell ref="U53:V53"/>
    <mergeCell ref="M27:N27"/>
    <mergeCell ref="Q27:R27"/>
    <mergeCell ref="Z27:AA27"/>
    <mergeCell ref="AB27:AC27"/>
  </mergeCells>
  <phoneticPr fontId="2" type="noConversion"/>
  <pageMargins left="0.75" right="0.54" top="0.43" bottom="1" header="0" footer="0"/>
  <pageSetup scale="52" orientation="landscape" horizontalDpi="360" verticalDpi="360" r:id="rId1"/>
  <headerFooter alignWithMargins="0">
    <oddFooter>&amp;R1.6 pastoral</oddFooter>
  </headerFooter>
  <colBreaks count="1" manualBreakCount="1">
    <brk id="2" max="59" man="1"/>
  </colBreaks>
  <ignoredErrors>
    <ignoredError sqref="F1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CD7E83C-57C2-4CEC-89FE-1F51F3D2E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236E086-C0B9-4D9C-A04B-E2CB2B580B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F5ECA3-E65A-4A2B-A72A-4B67BB559F13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Actividades de Pastoral</vt:lpstr>
      <vt:lpstr>'Actividades de Pastoral'!Área_de_impresión</vt:lpstr>
    </vt:vector>
  </TitlesOfParts>
  <Company>De La Salle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Salle</dc:creator>
  <cp:lastModifiedBy>UDLSB</cp:lastModifiedBy>
  <cp:lastPrinted>2013-06-12T17:35:48Z</cp:lastPrinted>
  <dcterms:created xsi:type="dcterms:W3CDTF">2005-04-21T21:54:23Z</dcterms:created>
  <dcterms:modified xsi:type="dcterms:W3CDTF">2017-02-08T19:32:33Z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